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для В.И." sheetId="1" r:id="rId1"/>
    <sheet name="для И.Н. (2)" sheetId="2" r:id="rId2"/>
  </sheets>
  <definedNames>
    <definedName name="_xlnm.Print_Titles" localSheetId="0">'для В.И.'!$6:$9</definedName>
    <definedName name="_xlnm.Print_Titles" localSheetId="1">'для И.Н. (2)'!$5:$8</definedName>
  </definedNames>
  <calcPr fullCalcOnLoad="1"/>
</workbook>
</file>

<file path=xl/comments1.xml><?xml version="1.0" encoding="utf-8"?>
<comments xmlns="http://schemas.openxmlformats.org/spreadsheetml/2006/main">
  <authors>
    <author>Мария Бородина</author>
  </authors>
  <commentList>
    <comment ref="H95" authorId="0">
      <text>
        <r>
          <rPr>
            <b/>
            <sz val="9"/>
            <rFont val="Tahoma"/>
            <family val="0"/>
          </rPr>
          <t>Мария Бородина:</t>
        </r>
        <r>
          <rPr>
            <sz val="9"/>
            <rFont val="Tahoma"/>
            <family val="0"/>
          </rPr>
          <t xml:space="preserve">
499
</t>
        </r>
      </text>
    </comment>
    <comment ref="C31" authorId="0">
      <text>
        <r>
          <rPr>
            <b/>
            <sz val="9"/>
            <rFont val="Tahoma"/>
            <family val="0"/>
          </rPr>
          <t>Ирина Алексеевна
2-29-87</t>
        </r>
      </text>
    </comment>
  </commentList>
</comments>
</file>

<file path=xl/comments2.xml><?xml version="1.0" encoding="utf-8"?>
<comments xmlns="http://schemas.openxmlformats.org/spreadsheetml/2006/main">
  <authors>
    <author>Мария Бородина</author>
  </authors>
  <commentList>
    <comment ref="H98" authorId="0">
      <text>
        <r>
          <rPr>
            <b/>
            <sz val="9"/>
            <rFont val="Tahoma"/>
            <family val="0"/>
          </rPr>
          <t>Мария Бородина:</t>
        </r>
        <r>
          <rPr>
            <sz val="9"/>
            <rFont val="Tahoma"/>
            <family val="0"/>
          </rPr>
          <t xml:space="preserve">
499
</t>
        </r>
      </text>
    </comment>
  </commentList>
</comments>
</file>

<file path=xl/sharedStrings.xml><?xml version="1.0" encoding="utf-8"?>
<sst xmlns="http://schemas.openxmlformats.org/spreadsheetml/2006/main" count="391" uniqueCount="222">
  <si>
    <t xml:space="preserve"> № п/п</t>
  </si>
  <si>
    <t xml:space="preserve">Наименование  программы </t>
  </si>
  <si>
    <t>в т.ч. по источникам финансирования</t>
  </si>
  <si>
    <t>Примечание</t>
  </si>
  <si>
    <t>тыс. руб.</t>
  </si>
  <si>
    <t xml:space="preserve">  Программы, реализуемые на территории</t>
  </si>
  <si>
    <t>Бородина М.В.</t>
  </si>
  <si>
    <t>федеральный бюджет, тыс.руб.</t>
  </si>
  <si>
    <t>областной бюджет, тыс.руб.</t>
  </si>
  <si>
    <t>местный бюджет, тыс.руб.</t>
  </si>
  <si>
    <t>внебюджетные источники, тыс.руб.</t>
  </si>
  <si>
    <t>2-14-23</t>
  </si>
  <si>
    <t>МП «Развитие сельского хозяйства на территории Воронежской области на 2014-2020г»</t>
  </si>
  <si>
    <t>МП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поселений Рамонского муниципального района на 2014-2020г»</t>
  </si>
  <si>
    <t>В рамках муниципальной программы:</t>
  </si>
  <si>
    <t>МП «Формирование и эффективное управление муниципальной собственностью Рамонского муниципального района Воронежской области»</t>
  </si>
  <si>
    <t xml:space="preserve">Развитие дошкольного образования </t>
  </si>
  <si>
    <t>Развитие общего образования</t>
  </si>
  <si>
    <t>МП "Муниципальное управление Рамонского муниципального района Воронежской области на 2014-2019 гг"</t>
  </si>
  <si>
    <r>
      <t>МП «Развитие  образования Воронежской области на 2014-2020 годы»</t>
    </r>
    <r>
      <rPr>
        <i/>
        <sz val="12"/>
        <rFont val="Times New Roman"/>
        <family val="1"/>
      </rPr>
      <t xml:space="preserve"> </t>
    </r>
  </si>
  <si>
    <t>МП «Развитие  культуры и туризма Воронежской  области на 2014-2020 годы»</t>
  </si>
  <si>
    <t>(газификация/котельные)</t>
  </si>
  <si>
    <t>Прочие:</t>
  </si>
  <si>
    <t>2.1</t>
  </si>
  <si>
    <t>3.1</t>
  </si>
  <si>
    <t>Оказание финансовой поддержки "Рамонский ИКЦ АПК"</t>
  </si>
  <si>
    <t>4.1</t>
  </si>
  <si>
    <t>5.1</t>
  </si>
  <si>
    <t>Создание условий, система мер по сохранению и развитию культурно-досуговых учреждений и др.</t>
  </si>
  <si>
    <t>6.1</t>
  </si>
  <si>
    <t>7.1</t>
  </si>
  <si>
    <t>Диагностика, обязательное страхование, техническое обслуживание ТС и т.д.</t>
  </si>
  <si>
    <t>Государственная программа Воронежской области "Развитие культуры и туризма"</t>
  </si>
  <si>
    <t>В рамках государственной программы:</t>
  </si>
  <si>
    <t>Государственная программа Воронежской области "Обеспечение доступным и комфортным жильем и коммунальными услугами населения Воронежской области"</t>
  </si>
  <si>
    <t>9.1</t>
  </si>
  <si>
    <t>10.1</t>
  </si>
  <si>
    <t>11.1</t>
  </si>
  <si>
    <t>Государственная программа Воронежской области "Развитие здравоохранения"</t>
  </si>
  <si>
    <t>12.1</t>
  </si>
  <si>
    <t>Организация управления муниципальным имуществом и земельными участками, финансовое обеспечение деятельности отдела имущественных и земельных отношений</t>
  </si>
  <si>
    <t>Организация и проведение конкурсных, физкультурных и спортивных мероприятий и др.</t>
  </si>
  <si>
    <t>2.2</t>
  </si>
  <si>
    <t>Жильё детям -сиротам областной бюджет</t>
  </si>
  <si>
    <t>молоко детям-сиротам</t>
  </si>
  <si>
    <t>Реконструкция и капитальный ремонт ДК с.Нелжа</t>
  </si>
  <si>
    <t>Развитие инфраструктуры поддержки предпринимательства (возмещение арендных платежей) РРЦПП</t>
  </si>
  <si>
    <t>Проведение энергетических обследований зданий муниципальных учреждений</t>
  </si>
  <si>
    <t>Государственная программа Воронежской области "Содействие занятости населения Воронежской области"</t>
  </si>
  <si>
    <t>Подпрограмма «Активная политика занятости населения и социальная поддержка безработных граждан»</t>
  </si>
  <si>
    <t>13.1</t>
  </si>
  <si>
    <t>12.2</t>
  </si>
  <si>
    <t>14.1</t>
  </si>
  <si>
    <t xml:space="preserve">В т.ч. Государственные программы </t>
  </si>
  <si>
    <t xml:space="preserve"> Муниципальные программы </t>
  </si>
  <si>
    <t>Государственная программа Воронежской области "Развитие физической культуры и спорта"</t>
  </si>
  <si>
    <t>4.2</t>
  </si>
  <si>
    <t>Реконструкция и благоустройство парковых территорий</t>
  </si>
  <si>
    <t>Организация отдыха и оздоровления детей в лагерях дневного пребывания</t>
  </si>
  <si>
    <t>Спортивный комплекс в р.п.Рамонь (включая ПИР)</t>
  </si>
  <si>
    <t>Приобретение оборудования для ДК ВНИИСС Рамонского муниципального района (в рамках муниципальной программы)</t>
  </si>
  <si>
    <t>12.3</t>
  </si>
  <si>
    <t>1.1</t>
  </si>
  <si>
    <t xml:space="preserve">Государственная программа Воронежской области "Развитие сельского хозяйства, производства пищевых продуктов и инфраструктуры агропромышленного рынка" </t>
  </si>
  <si>
    <t>12.4</t>
  </si>
  <si>
    <t>12.5</t>
  </si>
  <si>
    <t>12.6</t>
  </si>
  <si>
    <t>12.7</t>
  </si>
  <si>
    <t>13.2</t>
  </si>
  <si>
    <t>13.3</t>
  </si>
  <si>
    <t>15.1</t>
  </si>
  <si>
    <t>Подпрограмма «Устойчивое развитие сельских территорий Воронежской области на 2014 - 2017 годы и на период до 2020 года»:</t>
  </si>
  <si>
    <t>Субсидии на развитие животноводства, растениеводства, приобретение техники, скота, кормов</t>
  </si>
  <si>
    <t>развитие физической культуры и спорта:</t>
  </si>
  <si>
    <t>Субсидии на реализованное молоко</t>
  </si>
  <si>
    <t>Повышение устойчивости бюджетов поселений (заработная плата, хозяйственные расходы, ГСМ)</t>
  </si>
  <si>
    <t>Финансовое обеспечение деятельности района (заработная плата, хозяйственные расходы, ГСМ)</t>
  </si>
  <si>
    <t>Организация управления Рамонского муниципального района (заработная плата, хозяйственные расходы, ГСМ)</t>
  </si>
  <si>
    <t>Сроки реализации</t>
  </si>
  <si>
    <t>Создание системы обеспечивания вызова экстренных оперативных служб (на базе ЕДДС муниципального района), развитие и модернизация системы защиты населения от угроз чрезвычайных ситуаций и пожаров</t>
  </si>
  <si>
    <t xml:space="preserve">             Заместитель главы администрации муниципального района                                                                                                              Г.А. Коновалов</t>
  </si>
  <si>
    <t>Замена/установка современных окон с многокамерными пакетами в учреждениях дошкольного и общего образования</t>
  </si>
  <si>
    <t xml:space="preserve">Ремонт и благоустройство военно-мемориальных объектов </t>
  </si>
  <si>
    <t>Обеспечение жильем молодых семей ( молодых семей)</t>
  </si>
  <si>
    <t xml:space="preserve">Возмещение процентных ставок по кредитам на растениеводство и животноводство </t>
  </si>
  <si>
    <t>6.1.</t>
  </si>
  <si>
    <t>8.1.</t>
  </si>
  <si>
    <t>МП "Создание благоприятных условий для населения Рамонского муниципального района Воронежской области на 2014-2019 гг"</t>
  </si>
  <si>
    <t xml:space="preserve">"Развитие мелиорации земель сельскохозяйственного
назначения Воронежской области"
</t>
  </si>
  <si>
    <t>Финансовое обеспечение деятельности отдела по образованию, учреждений дошкольного образования детей, учреждений общего образования, отдела по опеке и попечительству несовершеннолетних, МКУ РДОЛ "Бобренок" и "Рамонский районный молодежный центр"</t>
  </si>
  <si>
    <t>Поступило в  2016 году - всего</t>
  </si>
  <si>
    <t>Расходы на обеспечение выплат приемным семьям, семьям опекунов на содержание подопечных детей, единовременные выплаты при устройстве в семьи детейинвалидов или детей достигших 10 лет, осуществление госуд. по созданию и организации деятельности комиссии по делам несовершеннолетнихи деятельности по опеке и попечительству</t>
  </si>
  <si>
    <t>Градостроительное проектирование</t>
  </si>
  <si>
    <t>Осуществление строительного контроля, реконструкция, и строительство автодорог</t>
  </si>
  <si>
    <t xml:space="preserve">Реформирование и модернизация ЖКХ </t>
  </si>
  <si>
    <t>Подпрограмма "Обеспечение доступности приоритетных объектов и услуг в приоритетных сферах жизнедеятельности инвалидов и других маломобильных групп населения"</t>
  </si>
  <si>
    <t>Закупка товаров, работ и услуг для государственных (муниципальных) нужд</t>
  </si>
  <si>
    <t>1.2.</t>
  </si>
  <si>
    <t>1.3.</t>
  </si>
  <si>
    <t>Исполнено за   полугодие 2016 г.</t>
  </si>
  <si>
    <t xml:space="preserve"> Рамонского муниципального района  на 01.07.2016 г.</t>
  </si>
  <si>
    <t>Подпрограмма  "Строительство и реконструкция спортивных сооружений Воронежской области ": Бассейн в р.п. Рамонь Рамонского муниципального района  (бюджетный кредит)</t>
  </si>
  <si>
    <t>1.2</t>
  </si>
  <si>
    <t>Строительство спортивных площадок в муниципальных районах Воронежской области (включая ПИР), в том числе:: МКОУ Ступинская СОШ, Рамонский муниципальный район (включая ПИР)</t>
  </si>
  <si>
    <t>остаток 2015 года по многофункциональной спортивной площадке</t>
  </si>
  <si>
    <t>1.3</t>
  </si>
  <si>
    <t>Строительство спортивных площадок в муниципальных районах Воронежской области (включая ПИР), в том числе:: МКОУ Скляевская СОШ, Рамонский муниципальный район (включая ПИР)</t>
  </si>
  <si>
    <t>Подпрограмма  "Совершенствование системы территориального планирования субъектов Российской Федерации": Строительство ФАП с. Князево Рамонский муниципальный район Воронежской области</t>
  </si>
  <si>
    <t xml:space="preserve"> Региональная адресная программа «Переселение граждан, проживающих на территории Воронежской области, из аварийного жилищного фонда с учетом необходимости развития малоэтажного строительства в  2013-2017 годах»</t>
  </si>
  <si>
    <t>Переселение граждан из ветхого и аварийного жилья в Рамонском городском поселении</t>
  </si>
  <si>
    <t>Субсидии на проведение мероприятий по обеспечению жильем молодых семей и молодых специалистов в сельской местности ( 3 семьи)</t>
  </si>
  <si>
    <t xml:space="preserve">Подпрограмма «Создание условий для обеспечения качественными услугами жилищно-коммунального хозяйства населения Воронежской области»: Строительство очистных сооружений в с.Ямное </t>
  </si>
  <si>
    <t>Сооружения очистки хозяйственно-бытовых стоков и инженерные сети канализации зоны жилой застройки в с.Новоживотинное</t>
  </si>
  <si>
    <t>остаток за 2015 год</t>
  </si>
  <si>
    <t>Подпрограмма   "Создание условий для обеспечения доступным и комфортным жильем населения Воронежской области": Сети газораспределения п. Сергеевское Рамонского муниципального района Воронежской области (ПИР)</t>
  </si>
  <si>
    <t>2.3</t>
  </si>
  <si>
    <t>2.4</t>
  </si>
  <si>
    <t>Газораспределительные сети ул.Кооперативная, ул. Набережная в с. Сомово Рамонского муниципального района Воронежской области (ПИР)</t>
  </si>
  <si>
    <t xml:space="preserve">Государственная программа Воронежской области "Развитие транспортной системы"  </t>
  </si>
  <si>
    <t>Подпрограмма "Развитие дорожного хозяйства Воронежской области": Реконструкция автомобильной дороги (обход г.Воронежа)</t>
  </si>
  <si>
    <t>Историко-культурный центр "Дворцовый комплекс Ольденбургских" (реставрационные работы с приспособлением для современного использования объекта культурного наследия регионального значения "Комплекс Ольденбургских"), (включая ПИР)</t>
  </si>
  <si>
    <t xml:space="preserve">Реконструкция существующего здания ("Дом с ризалитами. Комплекс Ольденбургских") в р.п. Рамонь Воронежской области для размещения территориального отдела ЗАГС Рамонского района Воронежской области (включая ПИР)  </t>
  </si>
  <si>
    <t>Государственная программа Воронежской области "Содействие муниципальных образований и местного самоуправления"</t>
  </si>
  <si>
    <t xml:space="preserve"> Благоустройство парка, расположенного по адресу: п.ВНИСС, 21-б</t>
  </si>
  <si>
    <t>Устройство тротуаров в с.Новоживотинное Рамонского района Воронежской области (ул. Школьная-Мира, ул. Советская)</t>
  </si>
  <si>
    <t>5.2</t>
  </si>
  <si>
    <t>7.2</t>
  </si>
  <si>
    <t>8.1.1</t>
  </si>
  <si>
    <t>8.1.2</t>
  </si>
  <si>
    <t>8.1.3</t>
  </si>
  <si>
    <t>8.1.4</t>
  </si>
  <si>
    <t>8.1.5</t>
  </si>
  <si>
    <t>10.2</t>
  </si>
  <si>
    <t>13.4</t>
  </si>
  <si>
    <t>14.2</t>
  </si>
  <si>
    <t>14.3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</si>
  <si>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</si>
  <si>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</si>
  <si>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</si>
  <si>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</si>
  <si>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</si>
  <si>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</si>
  <si>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</si>
  <si>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</si>
  <si>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</si>
  <si>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</si>
  <si>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</si>
  <si>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Региональные программы</t>
  </si>
  <si>
    <t>Разработка ПСД на строительство автомобильного проезда от ул.50-лет Октября до ул. Воронежская</t>
  </si>
  <si>
    <t>16.12</t>
  </si>
  <si>
    <t>13.5</t>
  </si>
  <si>
    <t>Вовлечение молодежи в социальную практику, поддержка одаренных детей и талантливой молодежи, гражданское и патриотическое воспитание молодежи…</t>
  </si>
  <si>
    <t>13.6</t>
  </si>
  <si>
    <t>Строительство спортивных объектов муниципальной собственности</t>
  </si>
  <si>
    <t>бассейн</t>
  </si>
  <si>
    <t>Проведение районного конкурса "Благоустроим район вместе"</t>
  </si>
  <si>
    <t>МП "Создание благоприятных условий для населения Рамонского городского поселения Рамонского муниципального района Воронежской области на 2014-2019 гг"</t>
  </si>
  <si>
    <t xml:space="preserve"> Муниципальные программы сельских поселений</t>
  </si>
  <si>
    <t>17.1</t>
  </si>
  <si>
    <t>Реконструкция и кап. ремонт автомобильных дорог (остаток за 2015 год ремонт дороги по ул.Солнечная                   с. Карачун)</t>
  </si>
  <si>
    <t>Ремонт ул.Калинина в р.п.Рамонь</t>
  </si>
  <si>
    <t>16.13</t>
  </si>
  <si>
    <t>ООО "РСУ-55" г.Воронеж, ул.Депутатская, 19а, оф.2</t>
  </si>
  <si>
    <t>ООО "ТСП "ВоронежСтройКомплекс", г.Воронеж, ул.Ленинградская, д.114, п.1</t>
  </si>
  <si>
    <t>ООО "Системы управления", г.Воронеж, Бульвар Победы, д.50, оф.16; ООО Элегранд", г.Воронеж, ул.Никитинская, д.42, оф.210</t>
  </si>
  <si>
    <t>ООО "Строительная группа", с.Новоживотинное, ул.Шоссейная, д.50А</t>
  </si>
  <si>
    <t>ООО "Автодор-Сервис", г.Воронеж, ул.Электросигнальная, д.20, оф.24</t>
  </si>
  <si>
    <t>ООО "Строительное управление №1", Семилукский р-н, р.п.Латная, ул.Ленина, д.28</t>
  </si>
  <si>
    <t>Региональная программа капитального ремонта общего имущества в многоквартирных домах Воронежской области на 2014-2044 годы</t>
  </si>
  <si>
    <t>Капитальный ремонт многоквартирных жилых домов (Айдаровское сельское, Комсомольское сельское, Рамонское городское, Горожанское сельское, Новоживотинновское сельское, Русскогвоздевское сельское поселениях)</t>
  </si>
  <si>
    <t>5.3</t>
  </si>
  <si>
    <t>Устройство тротуаров в с.Русская Гвоздевка Рамонского района Воронежской области</t>
  </si>
  <si>
    <t>Реставрация и приспособление для современного использования объекта культурного наследия регионального значения "Комплекс Ольденбургских. Свитский корпус" (включая ПИР)</t>
  </si>
  <si>
    <t xml:space="preserve">Единая дирекция </t>
  </si>
  <si>
    <t>Единая дирекция</t>
  </si>
  <si>
    <t>Ремонт автомобильной дороги по ул.Ильинского р.п.Рамонь</t>
  </si>
  <si>
    <t>Ремонт автомобильной дороги по ул.Кирова с.Русская Гвоздевка</t>
  </si>
  <si>
    <t>Ремонт автомобильной дороги по ул.Фучика р.п.Рамонь</t>
  </si>
  <si>
    <t>Ремонт автомобильной дороги по ул.Центральная с.Глушицы</t>
  </si>
  <si>
    <t>Строительство автомобильного проезда от ул.50-лет Октября до ул. Воронежская (ПСД)</t>
  </si>
  <si>
    <t>Ремонт автомобильной дороги по ул.Придонской с.Горожанка</t>
  </si>
  <si>
    <t>Ремонт автомобильной дороги по ул.Дорожная п.Комсомольский</t>
  </si>
  <si>
    <t>Государственная программа Воронежской области "Содействие развитию муниципальных образований и местного самоуправления"</t>
  </si>
  <si>
    <t>Расходы на обеспечение выплат приемным семьям, семьям опекунов на содержание подопечных детей, единовременные выплаты при устройстве в семьи детейи нвалидов или детей достигших 10 лет, осуществление госуд. по созданию и организации деятельности комиссии по делам несовершеннолетних и деятельности по опеке и попечительству</t>
  </si>
  <si>
    <t xml:space="preserve"> </t>
  </si>
  <si>
    <t>Реконструкция, капитальный ремонт и строительство автомобильных дорог</t>
  </si>
  <si>
    <t>Развитие дошкольного образования (ремонт детский садов и учреждений дополнительного образования, приобретение оборудования, заработная плата и т.д.)</t>
  </si>
  <si>
    <t>Финансовое обеспечение деятельности отдела по образованию, учреждений дополнительного образованияМКУ РДОЛ "Бобренок" и "Рамонский районный молодежный центр"</t>
  </si>
  <si>
    <t>Развитие общего образования (ремонт школ, приобретение оборудования, заработная плата и т.д.)</t>
  </si>
  <si>
    <t>План на 4 квартал 2017 года (фонд капитального строительства)</t>
  </si>
  <si>
    <t>Подпрограмма «Активная политика занятости населения и социальная поддержка безработных граждан» (активная политика и содержание ЦЗН)</t>
  </si>
  <si>
    <t>Приложение</t>
  </si>
  <si>
    <t>Хухуа Е.Р.</t>
  </si>
  <si>
    <t>Ремонт дороги ул.Калинина в р.п.Рамонь</t>
  </si>
  <si>
    <t>Подпрограмма  "Совершенствование системы территориального планирования субъектов Российской Федерации": Строительство ФАП д. Кривоборье Рамонский муниципальный район Воронежской области (включая ПИР)</t>
  </si>
  <si>
    <t>Подпрограмма  "Совершенствование системы территориального планирования субъектов Российской Федерации": Строительство ФАП д. Князево Рамонский муниципальный район Воронежской област</t>
  </si>
  <si>
    <t>Субсидии на проведение мероприятий по обеспечению жильем молодых семей и молодых специалистов в сельской местности</t>
  </si>
  <si>
    <t>Развитие инфраструктуры и обновление содержания дополнительного образования детей, вовлечение молодежи в социальную практику, поддержка одаренных детей и талантливой молодежи, гражданское и патриотическое воспитание молодежи…</t>
  </si>
  <si>
    <t>Подпрограмма   "Создание условий для обеспечения доступным и комфортным жильем населения Воронежской области": Сооружения очистки хозяйственно-бытовых стоков и инженерные сети канализации зоны жилой застройки  в с. Новоживотинное Рамонского района Воронежской области</t>
  </si>
  <si>
    <t>5.1.1</t>
  </si>
  <si>
    <t>5.1.2</t>
  </si>
  <si>
    <t>5.1.3</t>
  </si>
  <si>
    <t>5.1.4</t>
  </si>
  <si>
    <t>6.2</t>
  </si>
  <si>
    <t>8.1</t>
  </si>
  <si>
    <t>8.2</t>
  </si>
  <si>
    <t>8.3</t>
  </si>
  <si>
    <t>8.4</t>
  </si>
  <si>
    <t>8.5</t>
  </si>
  <si>
    <t>8.6</t>
  </si>
  <si>
    <t>8.7</t>
  </si>
  <si>
    <t>11.2</t>
  </si>
  <si>
    <t>11.3</t>
  </si>
  <si>
    <t>11.4</t>
  </si>
  <si>
    <t>11.5</t>
  </si>
  <si>
    <t>11.6</t>
  </si>
  <si>
    <t>11.7</t>
  </si>
  <si>
    <t xml:space="preserve"> Заместитель главы администрации муниципального района                                                                                                                                                Г.А. Коновалов</t>
  </si>
  <si>
    <t xml:space="preserve"> Рамонского муниципального района  на 01.07.2017 г.</t>
  </si>
  <si>
    <t>Исполнено за 1 полугодие 2017 г.</t>
  </si>
  <si>
    <t>Организация и проведение конкурсных, физкультурных и спортивных мероприятий, финансовое обеспечение деятельности МКУ "Рамонский районный центр физической культуры и спорта" и его структурных подразделений</t>
  </si>
  <si>
    <t>Согласовано:
Заместитель главы администрации - начальник отдела 
дорожной деятельности, ЖКХ, промышленности и транспорта                                                                                                                                                                Г.А. Коновалов
Начальник отдела по экономике и инвестициям                                                                                                                                                                                         И.И. Попова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</si>
</sst>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"/>
    <numFmt numFmtId="195" formatCode="0.0000"/>
    <numFmt numFmtId="196" formatCode="0.000"/>
    <numFmt numFmtId="197" formatCode="#,##0.000"/>
    <numFmt numFmtId="198" formatCode="#,##0.0000"/>
  </numFmts>
  <fonts count="53">
    <font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9" fontId="1" fillId="0" borderId="0" xfId="0" applyNumberFormat="1" applyFont="1" applyFill="1" applyAlignment="1">
      <alignment/>
    </xf>
    <xf numFmtId="193" fontId="1" fillId="0" borderId="0" xfId="0" applyNumberFormat="1" applyFont="1" applyFill="1" applyAlignment="1">
      <alignment/>
    </xf>
    <xf numFmtId="194" fontId="6" fillId="0" borderId="11" xfId="0" applyNumberFormat="1" applyFont="1" applyFill="1" applyBorder="1" applyAlignment="1">
      <alignment horizontal="center" vertical="center" wrapText="1"/>
    </xf>
    <xf numFmtId="194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top" wrapText="1"/>
    </xf>
    <xf numFmtId="194" fontId="6" fillId="32" borderId="11" xfId="0" applyNumberFormat="1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vertical="top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32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94" fontId="7" fillId="0" borderId="11" xfId="0" applyNumberFormat="1" applyFont="1" applyFill="1" applyBorder="1" applyAlignment="1">
      <alignment horizontal="center" vertical="center" wrapText="1"/>
    </xf>
    <xf numFmtId="194" fontId="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197" fontId="8" fillId="0" borderId="11" xfId="0" applyNumberFormat="1" applyFont="1" applyFill="1" applyBorder="1" applyAlignment="1">
      <alignment horizontal="center" vertical="center" wrapText="1"/>
    </xf>
    <xf numFmtId="197" fontId="6" fillId="32" borderId="11" xfId="0" applyNumberFormat="1" applyFont="1" applyFill="1" applyBorder="1" applyAlignment="1">
      <alignment horizontal="center" vertical="center" wrapText="1"/>
    </xf>
    <xf numFmtId="197" fontId="7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194" fontId="0" fillId="0" borderId="0" xfId="0" applyNumberFormat="1" applyFill="1" applyAlignment="1">
      <alignment vertical="center"/>
    </xf>
    <xf numFmtId="197" fontId="0" fillId="0" borderId="0" xfId="0" applyNumberFormat="1" applyFill="1" applyAlignment="1">
      <alignment vertical="center"/>
    </xf>
    <xf numFmtId="10" fontId="1" fillId="0" borderId="0" xfId="0" applyNumberFormat="1" applyFont="1" applyFill="1" applyAlignment="1">
      <alignment/>
    </xf>
    <xf numFmtId="194" fontId="0" fillId="0" borderId="0" xfId="0" applyNumberFormat="1" applyFill="1" applyAlignment="1">
      <alignment/>
    </xf>
    <xf numFmtId="0" fontId="8" fillId="0" borderId="13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194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4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0" fontId="8" fillId="0" borderId="11" xfId="0" applyFont="1" applyBorder="1" applyAlignment="1">
      <alignment horizontal="left" vertical="center" wrapText="1"/>
    </xf>
    <xf numFmtId="194" fontId="1" fillId="0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197" fontId="1" fillId="0" borderId="17" xfId="0" applyNumberFormat="1" applyFont="1" applyBorder="1" applyAlignment="1">
      <alignment horizontal="center" vertical="center" wrapText="1"/>
    </xf>
    <xf numFmtId="197" fontId="6" fillId="0" borderId="11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197" fontId="4" fillId="0" borderId="0" xfId="0" applyNumberFormat="1" applyFont="1" applyFill="1" applyAlignment="1">
      <alignment vertical="center"/>
    </xf>
    <xf numFmtId="197" fontId="4" fillId="0" borderId="0" xfId="0" applyNumberFormat="1" applyFont="1" applyFill="1" applyAlignment="1">
      <alignment/>
    </xf>
    <xf numFmtId="197" fontId="0" fillId="0" borderId="0" xfId="0" applyNumberFormat="1" applyFill="1" applyBorder="1" applyAlignment="1">
      <alignment vertical="center"/>
    </xf>
    <xf numFmtId="197" fontId="8" fillId="33" borderId="11" xfId="0" applyNumberFormat="1" applyFont="1" applyFill="1" applyBorder="1" applyAlignment="1">
      <alignment horizontal="center" vertical="center" wrapText="1"/>
    </xf>
    <xf numFmtId="197" fontId="0" fillId="0" borderId="0" xfId="0" applyNumberFormat="1" applyFill="1" applyAlignment="1">
      <alignment/>
    </xf>
    <xf numFmtId="194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94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92" fontId="0" fillId="0" borderId="0" xfId="0" applyNumberFormat="1" applyFill="1" applyBorder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center" wrapText="1"/>
    </xf>
    <xf numFmtId="197" fontId="8" fillId="34" borderId="11" xfId="0" applyNumberFormat="1" applyFont="1" applyFill="1" applyBorder="1" applyAlignment="1">
      <alignment horizontal="center" vertical="center" wrapText="1"/>
    </xf>
    <xf numFmtId="197" fontId="7" fillId="34" borderId="11" xfId="0" applyNumberFormat="1" applyFont="1" applyFill="1" applyBorder="1" applyAlignment="1">
      <alignment horizontal="center" vertical="center" wrapText="1"/>
    </xf>
    <xf numFmtId="4" fontId="8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8" fillId="3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70"/>
  <sheetViews>
    <sheetView tabSelected="1" zoomScalePageLayoutView="0" workbookViewId="0" topLeftCell="A1">
      <selection activeCell="I134" sqref="I134"/>
    </sheetView>
  </sheetViews>
  <sheetFormatPr defaultColWidth="9.140625" defaultRowHeight="12.75" outlineLevelRow="1"/>
  <cols>
    <col min="1" max="1" width="15.57421875" style="0" customWidth="1"/>
    <col min="2" max="2" width="7.7109375" style="0" customWidth="1"/>
    <col min="3" max="3" width="57.7109375" style="0" customWidth="1"/>
    <col min="4" max="4" width="14.140625" style="0" customWidth="1"/>
    <col min="5" max="5" width="16.00390625" style="0" customWidth="1"/>
    <col min="6" max="6" width="15.7109375" style="0" customWidth="1"/>
    <col min="7" max="7" width="13.421875" style="0" customWidth="1"/>
    <col min="8" max="8" width="14.7109375" style="0" customWidth="1"/>
    <col min="9" max="9" width="16.8515625" style="0" customWidth="1"/>
    <col min="10" max="10" width="35.8515625" style="0" customWidth="1"/>
    <col min="11" max="11" width="14.00390625" style="1" customWidth="1"/>
  </cols>
  <sheetData>
    <row r="1" ht="7.5" customHeight="1"/>
    <row r="2" ht="21" customHeight="1">
      <c r="J2" s="111" t="s">
        <v>191</v>
      </c>
    </row>
    <row r="3" spans="2:10" ht="18.75" customHeight="1">
      <c r="B3" s="127" t="s">
        <v>5</v>
      </c>
      <c r="C3" s="128"/>
      <c r="D3" s="128"/>
      <c r="E3" s="128"/>
      <c r="F3" s="128"/>
      <c r="G3" s="128"/>
      <c r="H3" s="128"/>
      <c r="I3" s="128"/>
      <c r="J3" s="128"/>
    </row>
    <row r="4" spans="2:10" ht="21" customHeight="1">
      <c r="B4" s="127" t="s">
        <v>218</v>
      </c>
      <c r="C4" s="128"/>
      <c r="D4" s="128"/>
      <c r="E4" s="128"/>
      <c r="F4" s="128"/>
      <c r="G4" s="128"/>
      <c r="H4" s="128"/>
      <c r="I4" s="128"/>
      <c r="J4" s="128"/>
    </row>
    <row r="5" spans="2:10" ht="15.75">
      <c r="B5" s="22"/>
      <c r="C5" s="23"/>
      <c r="D5" s="23"/>
      <c r="E5" s="23"/>
      <c r="F5" s="23"/>
      <c r="G5" s="23"/>
      <c r="H5" s="23"/>
      <c r="I5" s="23"/>
      <c r="J5" s="25" t="s">
        <v>4</v>
      </c>
    </row>
    <row r="6" spans="2:10" ht="12.75" customHeight="1">
      <c r="B6" s="129" t="s">
        <v>0</v>
      </c>
      <c r="C6" s="122" t="s">
        <v>1</v>
      </c>
      <c r="D6" s="122" t="s">
        <v>78</v>
      </c>
      <c r="E6" s="122" t="s">
        <v>219</v>
      </c>
      <c r="F6" s="122" t="s">
        <v>2</v>
      </c>
      <c r="G6" s="122"/>
      <c r="H6" s="122"/>
      <c r="I6" s="122"/>
      <c r="J6" s="122" t="s">
        <v>3</v>
      </c>
    </row>
    <row r="7" spans="2:10" ht="9" customHeight="1">
      <c r="B7" s="130"/>
      <c r="C7" s="122"/>
      <c r="D7" s="131"/>
      <c r="E7" s="131"/>
      <c r="F7" s="122"/>
      <c r="G7" s="122"/>
      <c r="H7" s="122"/>
      <c r="I7" s="122"/>
      <c r="J7" s="122"/>
    </row>
    <row r="8" spans="2:10" ht="12.75" customHeight="1">
      <c r="B8" s="130"/>
      <c r="C8" s="122"/>
      <c r="D8" s="131"/>
      <c r="E8" s="131"/>
      <c r="F8" s="122" t="s">
        <v>7</v>
      </c>
      <c r="G8" s="122" t="s">
        <v>8</v>
      </c>
      <c r="H8" s="122" t="s">
        <v>9</v>
      </c>
      <c r="I8" s="122" t="s">
        <v>10</v>
      </c>
      <c r="J8" s="122"/>
    </row>
    <row r="9" spans="2:10" ht="75" customHeight="1">
      <c r="B9" s="130"/>
      <c r="C9" s="122"/>
      <c r="D9" s="131"/>
      <c r="E9" s="131"/>
      <c r="F9" s="122"/>
      <c r="G9" s="122"/>
      <c r="H9" s="122"/>
      <c r="I9" s="122"/>
      <c r="J9" s="122"/>
    </row>
    <row r="10" spans="2:11" s="48" customFormat="1" ht="36" customHeight="1" hidden="1">
      <c r="B10" s="41">
        <v>2</v>
      </c>
      <c r="C10" s="42" t="s">
        <v>32</v>
      </c>
      <c r="D10" s="41">
        <v>2016</v>
      </c>
      <c r="E10" s="65">
        <f>F10+G10+H10+I10</f>
        <v>0</v>
      </c>
      <c r="F10" s="65">
        <f>F12+F13</f>
        <v>0</v>
      </c>
      <c r="G10" s="65">
        <f>G12+G13</f>
        <v>0</v>
      </c>
      <c r="H10" s="65">
        <f>H12+H13</f>
        <v>0</v>
      </c>
      <c r="I10" s="65">
        <f>I12+I13</f>
        <v>0</v>
      </c>
      <c r="J10" s="43"/>
      <c r="K10" s="98"/>
    </row>
    <row r="11" spans="2:11" s="19" customFormat="1" ht="23.25" customHeight="1" hidden="1">
      <c r="B11" s="26"/>
      <c r="C11" s="50" t="s">
        <v>33</v>
      </c>
      <c r="D11" s="26"/>
      <c r="E11" s="66"/>
      <c r="F11" s="68"/>
      <c r="G11" s="66"/>
      <c r="H11" s="68"/>
      <c r="I11" s="68"/>
      <c r="J11" s="31"/>
      <c r="K11" s="21"/>
    </row>
    <row r="12" spans="2:11" s="19" customFormat="1" ht="46.5" customHeight="1" hidden="1">
      <c r="B12" s="63" t="s">
        <v>23</v>
      </c>
      <c r="C12" s="29"/>
      <c r="D12" s="26"/>
      <c r="E12" s="68">
        <f>F12+G12+H12+I12</f>
        <v>0</v>
      </c>
      <c r="F12" s="69"/>
      <c r="G12" s="69"/>
      <c r="H12" s="69"/>
      <c r="I12" s="69"/>
      <c r="J12" s="31"/>
      <c r="K12" s="21"/>
    </row>
    <row r="13" spans="2:11" s="19" customFormat="1" ht="42.75" customHeight="1" hidden="1">
      <c r="B13" s="63" t="s">
        <v>42</v>
      </c>
      <c r="C13" s="29"/>
      <c r="D13" s="26"/>
      <c r="E13" s="68">
        <f>F13+G13+H13+I13</f>
        <v>0</v>
      </c>
      <c r="F13" s="69"/>
      <c r="G13" s="64"/>
      <c r="H13" s="69"/>
      <c r="I13" s="69"/>
      <c r="J13" s="56"/>
      <c r="K13" s="21"/>
    </row>
    <row r="14" spans="2:11" s="48" customFormat="1" ht="70.5" customHeight="1">
      <c r="B14" s="41">
        <v>1</v>
      </c>
      <c r="C14" s="42" t="s">
        <v>34</v>
      </c>
      <c r="D14" s="41">
        <v>2017</v>
      </c>
      <c r="E14" s="65">
        <f>E16</f>
        <v>21213.1</v>
      </c>
      <c r="F14" s="65">
        <f>F16</f>
        <v>0</v>
      </c>
      <c r="G14" s="65">
        <f>G16</f>
        <v>0</v>
      </c>
      <c r="H14" s="65">
        <f>H16</f>
        <v>21213.1</v>
      </c>
      <c r="I14" s="65">
        <f>I16</f>
        <v>0</v>
      </c>
      <c r="J14" s="43"/>
      <c r="K14" s="98"/>
    </row>
    <row r="15" spans="2:11" s="19" customFormat="1" ht="27" customHeight="1">
      <c r="B15" s="26"/>
      <c r="C15" s="50" t="s">
        <v>33</v>
      </c>
      <c r="D15" s="26"/>
      <c r="E15" s="66"/>
      <c r="F15" s="66"/>
      <c r="G15" s="66"/>
      <c r="H15" s="66"/>
      <c r="I15" s="66"/>
      <c r="J15" s="31"/>
      <c r="K15" s="21"/>
    </row>
    <row r="16" spans="2:11" s="19" customFormat="1" ht="114.75" customHeight="1">
      <c r="B16" s="63" t="s">
        <v>62</v>
      </c>
      <c r="C16" s="29" t="s">
        <v>198</v>
      </c>
      <c r="D16" s="26"/>
      <c r="E16" s="66">
        <f>F16+G16+H16+I16</f>
        <v>21213.1</v>
      </c>
      <c r="F16" s="64">
        <v>0</v>
      </c>
      <c r="G16" s="64">
        <v>0</v>
      </c>
      <c r="H16" s="64">
        <v>21213.1</v>
      </c>
      <c r="I16" s="64">
        <v>0</v>
      </c>
      <c r="J16" s="56"/>
      <c r="K16" s="21"/>
    </row>
    <row r="17" spans="2:11" s="48" customFormat="1" ht="36" customHeight="1">
      <c r="B17" s="41">
        <v>2</v>
      </c>
      <c r="C17" s="42" t="s">
        <v>38</v>
      </c>
      <c r="D17" s="41">
        <v>2017</v>
      </c>
      <c r="E17" s="65">
        <f>E19+E20</f>
        <v>0</v>
      </c>
      <c r="F17" s="65">
        <f>F19+F20</f>
        <v>0</v>
      </c>
      <c r="G17" s="65">
        <f>G19+G20</f>
        <v>0</v>
      </c>
      <c r="H17" s="65">
        <f>H19+H20</f>
        <v>0</v>
      </c>
      <c r="I17" s="65">
        <f>I19+I20</f>
        <v>0</v>
      </c>
      <c r="J17" s="43"/>
      <c r="K17" s="98"/>
    </row>
    <row r="18" spans="2:11" s="19" customFormat="1" ht="23.25" customHeight="1">
      <c r="B18" s="26"/>
      <c r="C18" s="50" t="s">
        <v>33</v>
      </c>
      <c r="D18" s="26"/>
      <c r="E18" s="66"/>
      <c r="F18" s="68"/>
      <c r="G18" s="66"/>
      <c r="H18" s="68"/>
      <c r="I18" s="68"/>
      <c r="J18" s="31"/>
      <c r="K18" s="21"/>
    </row>
    <row r="19" spans="2:11" s="19" customFormat="1" ht="88.5" customHeight="1">
      <c r="B19" s="63" t="s">
        <v>23</v>
      </c>
      <c r="C19" s="29" t="s">
        <v>195</v>
      </c>
      <c r="D19" s="26"/>
      <c r="E19" s="66">
        <f aca="true" t="shared" si="0" ref="E19:E24">F19+G19+H19+I19</f>
        <v>0</v>
      </c>
      <c r="F19" s="69">
        <v>0</v>
      </c>
      <c r="G19" s="64">
        <v>0</v>
      </c>
      <c r="H19" s="69">
        <v>0</v>
      </c>
      <c r="I19" s="69">
        <v>0</v>
      </c>
      <c r="J19" s="56" t="s">
        <v>173</v>
      </c>
      <c r="K19" s="21"/>
    </row>
    <row r="20" spans="2:11" s="19" customFormat="1" ht="81" customHeight="1">
      <c r="B20" s="63" t="s">
        <v>42</v>
      </c>
      <c r="C20" s="29" t="s">
        <v>194</v>
      </c>
      <c r="D20" s="26"/>
      <c r="E20" s="66">
        <f t="shared" si="0"/>
        <v>0</v>
      </c>
      <c r="F20" s="69">
        <v>0</v>
      </c>
      <c r="G20" s="64">
        <v>0</v>
      </c>
      <c r="H20" s="69">
        <v>0</v>
      </c>
      <c r="I20" s="69">
        <v>0</v>
      </c>
      <c r="J20" s="56" t="s">
        <v>173</v>
      </c>
      <c r="K20" s="21"/>
    </row>
    <row r="21" spans="2:11" s="19" customFormat="1" ht="34.5" customHeight="1" hidden="1">
      <c r="B21" s="63" t="s">
        <v>56</v>
      </c>
      <c r="C21" s="29"/>
      <c r="D21" s="26"/>
      <c r="E21" s="66">
        <f t="shared" si="0"/>
        <v>0</v>
      </c>
      <c r="F21" s="69"/>
      <c r="G21" s="64"/>
      <c r="H21" s="69"/>
      <c r="I21" s="69"/>
      <c r="J21" s="56"/>
      <c r="K21" s="21"/>
    </row>
    <row r="22" spans="2:11" s="48" customFormat="1" ht="48.75" customHeight="1" hidden="1">
      <c r="B22" s="41">
        <v>4</v>
      </c>
      <c r="C22" s="42" t="s">
        <v>118</v>
      </c>
      <c r="D22" s="41">
        <v>2016</v>
      </c>
      <c r="E22" s="65">
        <f t="shared" si="0"/>
        <v>0</v>
      </c>
      <c r="F22" s="65">
        <f>F23</f>
        <v>0</v>
      </c>
      <c r="G22" s="65">
        <f>G23</f>
        <v>0</v>
      </c>
      <c r="H22" s="65">
        <f>H23</f>
        <v>0</v>
      </c>
      <c r="I22" s="65">
        <f>I23</f>
        <v>0</v>
      </c>
      <c r="J22" s="43"/>
      <c r="K22" s="98"/>
    </row>
    <row r="23" spans="1:11" s="19" customFormat="1" ht="54.75" customHeight="1" hidden="1">
      <c r="A23" s="81"/>
      <c r="B23" s="63" t="s">
        <v>26</v>
      </c>
      <c r="C23" s="29" t="s">
        <v>119</v>
      </c>
      <c r="D23" s="26"/>
      <c r="E23" s="66">
        <f t="shared" si="0"/>
        <v>0</v>
      </c>
      <c r="F23" s="64">
        <v>0</v>
      </c>
      <c r="G23" s="64">
        <v>0</v>
      </c>
      <c r="H23" s="64">
        <v>0</v>
      </c>
      <c r="I23" s="64">
        <v>0</v>
      </c>
      <c r="J23" s="86"/>
      <c r="K23" s="21"/>
    </row>
    <row r="24" spans="2:11" s="48" customFormat="1" ht="49.5" customHeight="1" hidden="1">
      <c r="B24" s="41">
        <v>5</v>
      </c>
      <c r="C24" s="42" t="s">
        <v>182</v>
      </c>
      <c r="D24" s="41">
        <v>2016</v>
      </c>
      <c r="E24" s="65">
        <f t="shared" si="0"/>
        <v>0</v>
      </c>
      <c r="F24" s="65">
        <f>F26+F27+F28</f>
        <v>0</v>
      </c>
      <c r="G24" s="65">
        <f>G26+G27+G28</f>
        <v>0</v>
      </c>
      <c r="H24" s="65">
        <f>H26+H27+H28</f>
        <v>0</v>
      </c>
      <c r="I24" s="65">
        <f>I26+I27+I28</f>
        <v>0</v>
      </c>
      <c r="J24" s="43"/>
      <c r="K24" s="98"/>
    </row>
    <row r="25" spans="2:11" s="19" customFormat="1" ht="23.25" customHeight="1" hidden="1">
      <c r="B25" s="26"/>
      <c r="C25" s="50" t="s">
        <v>33</v>
      </c>
      <c r="D25" s="26"/>
      <c r="E25" s="66"/>
      <c r="F25" s="68"/>
      <c r="G25" s="66"/>
      <c r="H25" s="68"/>
      <c r="I25" s="68"/>
      <c r="J25" s="31"/>
      <c r="K25" s="21"/>
    </row>
    <row r="26" spans="2:11" s="19" customFormat="1" ht="34.5" customHeight="1" hidden="1">
      <c r="B26" s="63" t="s">
        <v>27</v>
      </c>
      <c r="C26" s="29" t="s">
        <v>123</v>
      </c>
      <c r="D26" s="26"/>
      <c r="E26" s="66">
        <f>F26+G26+H26+I26</f>
        <v>0</v>
      </c>
      <c r="F26" s="64">
        <v>0</v>
      </c>
      <c r="G26" s="64">
        <v>0</v>
      </c>
      <c r="H26" s="69">
        <v>0</v>
      </c>
      <c r="I26" s="69">
        <v>0</v>
      </c>
      <c r="J26" s="69"/>
      <c r="K26" s="97"/>
    </row>
    <row r="27" spans="1:11" s="19" customFormat="1" ht="65.25" customHeight="1" hidden="1">
      <c r="A27" s="81"/>
      <c r="B27" s="63" t="s">
        <v>125</v>
      </c>
      <c r="C27" s="29" t="s">
        <v>124</v>
      </c>
      <c r="D27" s="26"/>
      <c r="E27" s="66">
        <f>F27+G27+H27+I27</f>
        <v>0</v>
      </c>
      <c r="F27" s="64">
        <v>0</v>
      </c>
      <c r="G27" s="64">
        <v>0</v>
      </c>
      <c r="H27" s="69">
        <v>0</v>
      </c>
      <c r="I27" s="69">
        <v>0</v>
      </c>
      <c r="J27" s="69" t="s">
        <v>164</v>
      </c>
      <c r="K27" s="97"/>
    </row>
    <row r="28" spans="1:11" s="19" customFormat="1" ht="0.75" customHeight="1" hidden="1">
      <c r="A28" s="81"/>
      <c r="B28" s="63" t="s">
        <v>170</v>
      </c>
      <c r="C28" s="29" t="s">
        <v>171</v>
      </c>
      <c r="D28" s="26"/>
      <c r="E28" s="66">
        <f>F28+G28+H28+I28</f>
        <v>0</v>
      </c>
      <c r="F28" s="64">
        <v>0</v>
      </c>
      <c r="G28" s="64">
        <v>0</v>
      </c>
      <c r="H28" s="69">
        <v>0</v>
      </c>
      <c r="I28" s="69">
        <v>0</v>
      </c>
      <c r="J28" s="69"/>
      <c r="K28" s="97"/>
    </row>
    <row r="29" spans="2:11" s="48" customFormat="1" ht="49.5" customHeight="1">
      <c r="B29" s="41">
        <v>3</v>
      </c>
      <c r="C29" s="42" t="s">
        <v>48</v>
      </c>
      <c r="D29" s="41">
        <v>2017</v>
      </c>
      <c r="E29" s="65">
        <f>F29+G29+H29+I29</f>
        <v>3761.9570000000003</v>
      </c>
      <c r="F29" s="65">
        <f>F31</f>
        <v>2188.958</v>
      </c>
      <c r="G29" s="65">
        <f>G31</f>
        <v>1572.999</v>
      </c>
      <c r="H29" s="65">
        <f>H31</f>
        <v>0</v>
      </c>
      <c r="I29" s="65">
        <f>I31</f>
        <v>0</v>
      </c>
      <c r="J29" s="43"/>
      <c r="K29" s="98"/>
    </row>
    <row r="30" spans="2:11" s="19" customFormat="1" ht="23.25" customHeight="1">
      <c r="B30" s="26"/>
      <c r="C30" s="50" t="s">
        <v>33</v>
      </c>
      <c r="D30" s="26"/>
      <c r="E30" s="66"/>
      <c r="F30" s="68"/>
      <c r="G30" s="66"/>
      <c r="H30" s="68"/>
      <c r="I30" s="68"/>
      <c r="J30" s="31"/>
      <c r="K30" s="21"/>
    </row>
    <row r="31" spans="1:11" s="19" customFormat="1" ht="51.75" customHeight="1">
      <c r="A31" s="81"/>
      <c r="B31" s="63" t="s">
        <v>24</v>
      </c>
      <c r="C31" s="29" t="s">
        <v>190</v>
      </c>
      <c r="D31" s="26"/>
      <c r="E31" s="66">
        <f>F31+G31+H31+I31</f>
        <v>3761.9570000000003</v>
      </c>
      <c r="F31" s="64">
        <v>2188.958</v>
      </c>
      <c r="G31" s="64">
        <v>1572.999</v>
      </c>
      <c r="H31" s="69">
        <v>0</v>
      </c>
      <c r="I31" s="69">
        <v>0</v>
      </c>
      <c r="J31" s="69"/>
      <c r="K31" s="97"/>
    </row>
    <row r="32" spans="2:11" s="19" customFormat="1" ht="64.5" customHeight="1" hidden="1">
      <c r="B32" s="63" t="s">
        <v>97</v>
      </c>
      <c r="C32" s="29" t="s">
        <v>95</v>
      </c>
      <c r="D32" s="26"/>
      <c r="E32" s="66">
        <f>F32+G32+H32+I32</f>
        <v>0</v>
      </c>
      <c r="F32" s="64">
        <v>0</v>
      </c>
      <c r="G32" s="64"/>
      <c r="H32" s="69">
        <v>0</v>
      </c>
      <c r="I32" s="69">
        <v>0</v>
      </c>
      <c r="J32" s="69"/>
      <c r="K32" s="97"/>
    </row>
    <row r="33" spans="2:11" s="19" customFormat="1" ht="21" customHeight="1" hidden="1">
      <c r="B33" s="63"/>
      <c r="C33" s="29" t="s">
        <v>22</v>
      </c>
      <c r="D33" s="26"/>
      <c r="E33" s="66"/>
      <c r="F33" s="64"/>
      <c r="G33" s="64"/>
      <c r="H33" s="69"/>
      <c r="I33" s="69"/>
      <c r="J33" s="69"/>
      <c r="K33" s="97"/>
    </row>
    <row r="34" spans="2:11" s="48" customFormat="1" ht="36.75" customHeight="1">
      <c r="B34" s="41">
        <v>4</v>
      </c>
      <c r="C34" s="42" t="s">
        <v>32</v>
      </c>
      <c r="D34" s="41">
        <v>2017</v>
      </c>
      <c r="E34" s="65">
        <f>F34+G34+H34+I34</f>
        <v>7388.253159999999</v>
      </c>
      <c r="F34" s="65">
        <f>F38+F36+F37</f>
        <v>0</v>
      </c>
      <c r="G34" s="65">
        <f>G38+G36+G37</f>
        <v>7388.253159999999</v>
      </c>
      <c r="H34" s="65">
        <f>H38+H36+H37</f>
        <v>0</v>
      </c>
      <c r="I34" s="65">
        <f>I38+I36+I37</f>
        <v>0</v>
      </c>
      <c r="J34" s="43"/>
      <c r="K34" s="98"/>
    </row>
    <row r="35" spans="2:11" s="19" customFormat="1" ht="23.25" customHeight="1">
      <c r="B35" s="26"/>
      <c r="C35" s="50" t="s">
        <v>33</v>
      </c>
      <c r="D35" s="26"/>
      <c r="E35" s="66"/>
      <c r="F35" s="68"/>
      <c r="G35" s="66"/>
      <c r="H35" s="68"/>
      <c r="I35" s="68"/>
      <c r="J35" s="31"/>
      <c r="K35" s="21"/>
    </row>
    <row r="36" spans="2:11" s="19" customFormat="1" ht="82.5" customHeight="1">
      <c r="B36" s="63" t="s">
        <v>26</v>
      </c>
      <c r="C36" s="29" t="s">
        <v>120</v>
      </c>
      <c r="D36" s="26"/>
      <c r="E36" s="66">
        <f>F36+G36+H36+I36</f>
        <v>7388.253159999999</v>
      </c>
      <c r="F36" s="64">
        <v>0</v>
      </c>
      <c r="G36" s="64">
        <v>7388.253159999999</v>
      </c>
      <c r="H36" s="69">
        <v>0</v>
      </c>
      <c r="I36" s="69">
        <v>0</v>
      </c>
      <c r="J36" s="69" t="s">
        <v>174</v>
      </c>
      <c r="K36" s="97"/>
    </row>
    <row r="37" spans="2:11" s="19" customFormat="1" ht="64.5" customHeight="1" hidden="1">
      <c r="B37" s="63" t="s">
        <v>126</v>
      </c>
      <c r="C37" s="113" t="s">
        <v>172</v>
      </c>
      <c r="D37" s="26"/>
      <c r="E37" s="66">
        <f>F37+G37+H37+I37</f>
        <v>0</v>
      </c>
      <c r="F37" s="64">
        <v>0</v>
      </c>
      <c r="G37" s="64">
        <v>0</v>
      </c>
      <c r="H37" s="69">
        <v>0</v>
      </c>
      <c r="I37" s="69">
        <v>0</v>
      </c>
      <c r="J37" s="69" t="s">
        <v>174</v>
      </c>
      <c r="K37" s="97"/>
    </row>
    <row r="38" spans="2:11" s="19" customFormat="1" ht="82.5" customHeight="1">
      <c r="B38" s="63" t="s">
        <v>56</v>
      </c>
      <c r="C38" s="29" t="s">
        <v>121</v>
      </c>
      <c r="D38" s="26"/>
      <c r="E38" s="66">
        <f>F38+G38+H38+I38</f>
        <v>0</v>
      </c>
      <c r="F38" s="64">
        <v>0</v>
      </c>
      <c r="G38" s="64">
        <v>0</v>
      </c>
      <c r="H38" s="69">
        <v>0</v>
      </c>
      <c r="I38" s="69">
        <v>0</v>
      </c>
      <c r="J38" s="69" t="s">
        <v>174</v>
      </c>
      <c r="K38" s="97"/>
    </row>
    <row r="39" spans="2:11" s="19" customFormat="1" ht="36" customHeight="1" hidden="1">
      <c r="B39" s="63" t="s">
        <v>98</v>
      </c>
      <c r="C39" s="29" t="s">
        <v>96</v>
      </c>
      <c r="D39" s="26"/>
      <c r="E39" s="66">
        <f>F39+G39+H39+I39</f>
        <v>0</v>
      </c>
      <c r="F39" s="64"/>
      <c r="G39" s="64"/>
      <c r="H39" s="69">
        <v>0</v>
      </c>
      <c r="I39" s="69">
        <v>0</v>
      </c>
      <c r="J39" s="69"/>
      <c r="K39" s="97"/>
    </row>
    <row r="40" spans="2:11" s="48" customFormat="1" ht="69.75" customHeight="1">
      <c r="B40" s="41">
        <v>5</v>
      </c>
      <c r="C40" s="42" t="s">
        <v>63</v>
      </c>
      <c r="D40" s="41">
        <v>2017</v>
      </c>
      <c r="E40" s="65">
        <f>SUM(E42:E47)</f>
        <v>7565.6</v>
      </c>
      <c r="F40" s="65">
        <f>SUM(F42:F47)</f>
        <v>4278.574</v>
      </c>
      <c r="G40" s="65">
        <f>SUM(G42:G47)</f>
        <v>2853.426</v>
      </c>
      <c r="H40" s="65">
        <f>SUM(H42:H47)</f>
        <v>433.6</v>
      </c>
      <c r="I40" s="65">
        <f>SUM(I42:I47)</f>
        <v>0</v>
      </c>
      <c r="J40" s="43"/>
      <c r="K40" s="98"/>
    </row>
    <row r="41" spans="2:11" s="19" customFormat="1" ht="23.25" customHeight="1">
      <c r="B41" s="26"/>
      <c r="C41" s="50" t="s">
        <v>33</v>
      </c>
      <c r="D41" s="26"/>
      <c r="E41" s="66"/>
      <c r="F41" s="68"/>
      <c r="G41" s="66"/>
      <c r="H41" s="68"/>
      <c r="I41" s="68"/>
      <c r="J41" s="31"/>
      <c r="K41" s="21"/>
    </row>
    <row r="42" spans="2:11" s="19" customFormat="1" ht="48.75" customHeight="1">
      <c r="B42" s="63" t="s">
        <v>27</v>
      </c>
      <c r="C42" s="29" t="s">
        <v>71</v>
      </c>
      <c r="D42" s="26"/>
      <c r="E42" s="66"/>
      <c r="F42" s="64"/>
      <c r="G42" s="64"/>
      <c r="H42" s="64"/>
      <c r="I42" s="64"/>
      <c r="J42" s="56"/>
      <c r="K42" s="21"/>
    </row>
    <row r="43" spans="2:11" s="19" customFormat="1" ht="38.25" customHeight="1">
      <c r="B43" s="63" t="s">
        <v>199</v>
      </c>
      <c r="C43" s="29" t="s">
        <v>72</v>
      </c>
      <c r="D43" s="26"/>
      <c r="E43" s="66"/>
      <c r="F43" s="64"/>
      <c r="G43" s="64"/>
      <c r="H43" s="64"/>
      <c r="I43" s="64"/>
      <c r="J43" s="56"/>
      <c r="K43" s="21"/>
    </row>
    <row r="44" spans="2:11" s="19" customFormat="1" ht="41.25" customHeight="1">
      <c r="B44" s="63" t="s">
        <v>200</v>
      </c>
      <c r="C44" s="29" t="s">
        <v>84</v>
      </c>
      <c r="D44" s="26"/>
      <c r="E44" s="66"/>
      <c r="F44" s="64"/>
      <c r="G44" s="64"/>
      <c r="H44" s="64"/>
      <c r="I44" s="64"/>
      <c r="J44" s="56"/>
      <c r="K44" s="21"/>
    </row>
    <row r="45" spans="2:11" s="47" customFormat="1" ht="38.25" customHeight="1" hidden="1">
      <c r="B45" s="63" t="s">
        <v>129</v>
      </c>
      <c r="C45" s="105" t="s">
        <v>88</v>
      </c>
      <c r="D45" s="26"/>
      <c r="E45" s="66"/>
      <c r="F45" s="64"/>
      <c r="G45" s="64"/>
      <c r="H45" s="64"/>
      <c r="I45" s="64"/>
      <c r="J45" s="31"/>
      <c r="K45" s="99"/>
    </row>
    <row r="46" spans="2:11" s="47" customFormat="1" ht="26.25" customHeight="1">
      <c r="B46" s="63" t="s">
        <v>201</v>
      </c>
      <c r="C46" s="106" t="s">
        <v>74</v>
      </c>
      <c r="D46" s="26"/>
      <c r="E46" s="66"/>
      <c r="F46" s="64"/>
      <c r="G46" s="64"/>
      <c r="H46" s="64"/>
      <c r="I46" s="64"/>
      <c r="J46" s="31"/>
      <c r="K46" s="99"/>
    </row>
    <row r="47" spans="2:11" s="47" customFormat="1" ht="49.5" customHeight="1">
      <c r="B47" s="63" t="s">
        <v>202</v>
      </c>
      <c r="C47" s="29" t="s">
        <v>196</v>
      </c>
      <c r="D47" s="26"/>
      <c r="E47" s="66">
        <f>SUM(F47:I47)</f>
        <v>7565.6</v>
      </c>
      <c r="F47" s="64">
        <v>4278.574</v>
      </c>
      <c r="G47" s="64">
        <v>2853.426</v>
      </c>
      <c r="H47" s="64">
        <v>433.6</v>
      </c>
      <c r="I47" s="64">
        <v>0</v>
      </c>
      <c r="J47" s="31"/>
      <c r="K47" s="99"/>
    </row>
    <row r="48" spans="2:11" s="19" customFormat="1" ht="83.25" customHeight="1" hidden="1">
      <c r="B48" s="41">
        <v>9</v>
      </c>
      <c r="C48" s="42" t="s">
        <v>108</v>
      </c>
      <c r="D48" s="41">
        <v>2016</v>
      </c>
      <c r="E48" s="65">
        <f>F48+G48+H48+I48</f>
        <v>0</v>
      </c>
      <c r="F48" s="70">
        <f>F50</f>
        <v>0</v>
      </c>
      <c r="G48" s="70">
        <f>G50</f>
        <v>0</v>
      </c>
      <c r="H48" s="70">
        <f>H50</f>
        <v>0</v>
      </c>
      <c r="I48" s="70">
        <f>I50</f>
        <v>0</v>
      </c>
      <c r="J48" s="43"/>
      <c r="K48" s="21"/>
    </row>
    <row r="49" spans="2:11" s="19" customFormat="1" ht="18.75" customHeight="1" hidden="1">
      <c r="B49" s="26"/>
      <c r="C49" s="50" t="s">
        <v>14</v>
      </c>
      <c r="D49" s="26"/>
      <c r="E49" s="37"/>
      <c r="F49" s="37"/>
      <c r="G49" s="37"/>
      <c r="H49" s="37"/>
      <c r="I49" s="37"/>
      <c r="J49" s="24"/>
      <c r="K49" s="21"/>
    </row>
    <row r="50" spans="2:11" s="2" customFormat="1" ht="36.75" customHeight="1" hidden="1">
      <c r="B50" s="57" t="s">
        <v>35</v>
      </c>
      <c r="C50" s="29" t="s">
        <v>109</v>
      </c>
      <c r="D50" s="26"/>
      <c r="E50" s="66">
        <f>F50+G50+H50+I50</f>
        <v>0</v>
      </c>
      <c r="F50" s="69">
        <v>0</v>
      </c>
      <c r="G50" s="64">
        <v>0</v>
      </c>
      <c r="H50" s="64">
        <v>0</v>
      </c>
      <c r="I50" s="69">
        <v>0</v>
      </c>
      <c r="J50" s="31"/>
      <c r="K50" s="3"/>
    </row>
    <row r="51" spans="2:11" s="19" customFormat="1" ht="52.5" customHeight="1" hidden="1">
      <c r="B51" s="41">
        <v>9</v>
      </c>
      <c r="C51" s="42" t="s">
        <v>168</v>
      </c>
      <c r="D51" s="41">
        <v>2016</v>
      </c>
      <c r="E51" s="65">
        <f>F51+G51+H51+I51</f>
        <v>0</v>
      </c>
      <c r="F51" s="70">
        <f>F53</f>
        <v>0</v>
      </c>
      <c r="G51" s="70">
        <f>G53</f>
        <v>0</v>
      </c>
      <c r="H51" s="70">
        <f>H53</f>
        <v>0</v>
      </c>
      <c r="I51" s="70">
        <f>I53</f>
        <v>0</v>
      </c>
      <c r="J51" s="43"/>
      <c r="K51" s="21"/>
    </row>
    <row r="52" spans="2:11" s="19" customFormat="1" ht="18.75" customHeight="1" hidden="1">
      <c r="B52" s="26"/>
      <c r="C52" s="50" t="s">
        <v>14</v>
      </c>
      <c r="D52" s="26"/>
      <c r="E52" s="37"/>
      <c r="F52" s="37"/>
      <c r="G52" s="37"/>
      <c r="H52" s="37"/>
      <c r="I52" s="37"/>
      <c r="J52" s="24"/>
      <c r="K52" s="21"/>
    </row>
    <row r="53" spans="2:11" s="2" customFormat="1" ht="50.25" customHeight="1" hidden="1">
      <c r="B53" s="57" t="s">
        <v>35</v>
      </c>
      <c r="C53" s="29" t="s">
        <v>169</v>
      </c>
      <c r="D53" s="26"/>
      <c r="E53" s="66">
        <f>F53+G53+H53+I53</f>
        <v>0</v>
      </c>
      <c r="F53" s="69">
        <v>0</v>
      </c>
      <c r="G53" s="64">
        <v>0</v>
      </c>
      <c r="H53" s="64">
        <v>0</v>
      </c>
      <c r="I53" s="69">
        <v>0</v>
      </c>
      <c r="J53" s="31" t="s">
        <v>189</v>
      </c>
      <c r="K53" s="3"/>
    </row>
    <row r="54" spans="2:11" s="19" customFormat="1" ht="83.25" customHeight="1">
      <c r="B54" s="41">
        <v>6</v>
      </c>
      <c r="C54" s="42" t="s">
        <v>13</v>
      </c>
      <c r="D54" s="41">
        <v>2017</v>
      </c>
      <c r="E54" s="65">
        <f>F54+G54+H54+I54</f>
        <v>65373.955</v>
      </c>
      <c r="F54" s="65">
        <f>F56+F57</f>
        <v>0</v>
      </c>
      <c r="G54" s="65">
        <f>G56+G57</f>
        <v>43371.4</v>
      </c>
      <c r="H54" s="65">
        <f>H56+H57</f>
        <v>22002.555</v>
      </c>
      <c r="I54" s="65">
        <f>I56+I57</f>
        <v>0</v>
      </c>
      <c r="J54" s="43"/>
      <c r="K54" s="21"/>
    </row>
    <row r="55" spans="2:11" s="19" customFormat="1" ht="18.75" customHeight="1">
      <c r="B55" s="26"/>
      <c r="C55" s="50" t="s">
        <v>14</v>
      </c>
      <c r="D55" s="26"/>
      <c r="E55" s="37"/>
      <c r="F55" s="37"/>
      <c r="G55" s="37"/>
      <c r="H55" s="37"/>
      <c r="I55" s="37"/>
      <c r="J55" s="24"/>
      <c r="K55" s="21"/>
    </row>
    <row r="56" spans="2:11" s="2" customFormat="1" ht="36.75" customHeight="1">
      <c r="B56" s="57" t="s">
        <v>29</v>
      </c>
      <c r="C56" s="29" t="s">
        <v>75</v>
      </c>
      <c r="D56" s="26"/>
      <c r="E56" s="66">
        <f>F56+G56+H56+I56</f>
        <v>50783.78</v>
      </c>
      <c r="F56" s="69">
        <v>0</v>
      </c>
      <c r="G56" s="64">
        <v>43371.4</v>
      </c>
      <c r="H56" s="64">
        <v>7412.38</v>
      </c>
      <c r="I56" s="69">
        <v>0</v>
      </c>
      <c r="J56" s="31"/>
      <c r="K56" s="3"/>
    </row>
    <row r="57" spans="2:11" s="2" customFormat="1" ht="39" customHeight="1">
      <c r="B57" s="57" t="s">
        <v>203</v>
      </c>
      <c r="C57" s="29" t="s">
        <v>76</v>
      </c>
      <c r="D57" s="26"/>
      <c r="E57" s="66">
        <f>F57+G57+H57+I57</f>
        <v>14590.175</v>
      </c>
      <c r="F57" s="69">
        <v>0</v>
      </c>
      <c r="G57" s="64">
        <v>0</v>
      </c>
      <c r="H57" s="64">
        <v>14590.175</v>
      </c>
      <c r="I57" s="69">
        <v>0</v>
      </c>
      <c r="J57" s="31"/>
      <c r="K57" s="3"/>
    </row>
    <row r="58" spans="2:11" s="51" customFormat="1" ht="48.75" customHeight="1">
      <c r="B58" s="49">
        <v>7</v>
      </c>
      <c r="C58" s="42" t="s">
        <v>15</v>
      </c>
      <c r="D58" s="41">
        <v>2017</v>
      </c>
      <c r="E58" s="65">
        <f>F58+G58+H58+I58</f>
        <v>2417.505</v>
      </c>
      <c r="F58" s="70">
        <f>F60</f>
        <v>0</v>
      </c>
      <c r="G58" s="70">
        <f>G60</f>
        <v>0</v>
      </c>
      <c r="H58" s="65">
        <f>H60</f>
        <v>2417.505</v>
      </c>
      <c r="I58" s="70">
        <f>I60</f>
        <v>0</v>
      </c>
      <c r="J58" s="43"/>
      <c r="K58" s="12"/>
    </row>
    <row r="59" spans="2:11" s="19" customFormat="1" ht="23.25" customHeight="1">
      <c r="B59" s="26"/>
      <c r="C59" s="50" t="s">
        <v>14</v>
      </c>
      <c r="D59" s="26"/>
      <c r="E59" s="37"/>
      <c r="F59" s="37"/>
      <c r="G59" s="37"/>
      <c r="H59" s="37"/>
      <c r="I59" s="37"/>
      <c r="J59" s="24"/>
      <c r="K59" s="21"/>
    </row>
    <row r="60" spans="2:11" s="2" customFormat="1" ht="69" customHeight="1">
      <c r="B60" s="57" t="s">
        <v>30</v>
      </c>
      <c r="C60" s="29" t="s">
        <v>40</v>
      </c>
      <c r="D60" s="26"/>
      <c r="E60" s="66">
        <f>F60+G60+H60+I60</f>
        <v>2417.505</v>
      </c>
      <c r="F60" s="69">
        <v>0</v>
      </c>
      <c r="G60" s="69">
        <v>0</v>
      </c>
      <c r="H60" s="64">
        <v>2417.505</v>
      </c>
      <c r="I60" s="69">
        <v>0</v>
      </c>
      <c r="J60" s="31"/>
      <c r="K60" s="3"/>
    </row>
    <row r="61" spans="2:11" s="19" customFormat="1" ht="37.5" customHeight="1" hidden="1">
      <c r="B61" s="41">
        <v>12</v>
      </c>
      <c r="C61" s="42" t="s">
        <v>12</v>
      </c>
      <c r="D61" s="41">
        <v>2016</v>
      </c>
      <c r="E61" s="65">
        <f>SUM(E63:E63)</f>
        <v>0</v>
      </c>
      <c r="F61" s="65">
        <f>SUM(F63:F63)</f>
        <v>0</v>
      </c>
      <c r="G61" s="65">
        <f>SUM(G63:G63)</f>
        <v>0</v>
      </c>
      <c r="H61" s="65">
        <f>SUM(H63:H63)</f>
        <v>0</v>
      </c>
      <c r="I61" s="65">
        <f>SUM(I63:I63)</f>
        <v>0</v>
      </c>
      <c r="J61" s="43"/>
      <c r="K61" s="21"/>
    </row>
    <row r="62" spans="2:11" s="19" customFormat="1" ht="24.75" customHeight="1" hidden="1">
      <c r="B62" s="26"/>
      <c r="C62" s="50" t="s">
        <v>14</v>
      </c>
      <c r="D62" s="26"/>
      <c r="E62" s="55"/>
      <c r="F62" s="55"/>
      <c r="G62" s="55"/>
      <c r="H62" s="55"/>
      <c r="I62" s="55"/>
      <c r="J62" s="31"/>
      <c r="K62" s="21"/>
    </row>
    <row r="63" spans="2:11" s="19" customFormat="1" ht="31.5" customHeight="1" hidden="1">
      <c r="B63" s="57" t="s">
        <v>39</v>
      </c>
      <c r="C63" s="105" t="s">
        <v>25</v>
      </c>
      <c r="D63" s="26"/>
      <c r="E63" s="66">
        <f>F63+G63+H63+I63</f>
        <v>0</v>
      </c>
      <c r="F63" s="69">
        <v>0</v>
      </c>
      <c r="G63" s="69">
        <v>0</v>
      </c>
      <c r="H63" s="64">
        <v>0</v>
      </c>
      <c r="I63" s="69">
        <v>0</v>
      </c>
      <c r="J63" s="31"/>
      <c r="K63" s="21"/>
    </row>
    <row r="64" spans="1:11" s="19" customFormat="1" ht="31.5" customHeight="1">
      <c r="A64" s="81"/>
      <c r="B64" s="41">
        <v>8</v>
      </c>
      <c r="C64" s="42" t="s">
        <v>19</v>
      </c>
      <c r="D64" s="41">
        <v>2017</v>
      </c>
      <c r="E64" s="65">
        <f>F64+G64+H64+I64</f>
        <v>240450.637</v>
      </c>
      <c r="F64" s="65">
        <f>SUM(F66:F76)</f>
        <v>93.075</v>
      </c>
      <c r="G64" s="65">
        <f>SUM(G66:G76)</f>
        <v>129586.631</v>
      </c>
      <c r="H64" s="65">
        <f>SUM(H66:H76)</f>
        <v>109523.24199999998</v>
      </c>
      <c r="I64" s="65">
        <f>SUM(I66:I76)</f>
        <v>1247.6890000000003</v>
      </c>
      <c r="J64" s="43"/>
      <c r="K64" s="21"/>
    </row>
    <row r="65" spans="2:11" s="19" customFormat="1" ht="23.25" customHeight="1">
      <c r="B65" s="26"/>
      <c r="C65" s="50" t="s">
        <v>14</v>
      </c>
      <c r="D65" s="26"/>
      <c r="E65" s="55"/>
      <c r="F65" s="55"/>
      <c r="G65" s="66"/>
      <c r="H65" s="66"/>
      <c r="I65" s="55"/>
      <c r="J65" s="31"/>
      <c r="K65" s="21"/>
    </row>
    <row r="66" spans="2:11" s="19" customFormat="1" ht="50.25" customHeight="1">
      <c r="B66" s="63" t="s">
        <v>204</v>
      </c>
      <c r="C66" s="29" t="s">
        <v>186</v>
      </c>
      <c r="D66" s="26"/>
      <c r="E66" s="66">
        <f aca="true" t="shared" si="1" ref="E66:E74">F66+G66+H66+I66</f>
        <v>59734.816999999995</v>
      </c>
      <c r="F66" s="69">
        <v>0</v>
      </c>
      <c r="G66" s="69">
        <v>28316.492</v>
      </c>
      <c r="H66" s="69">
        <v>31413.405</v>
      </c>
      <c r="I66" s="69">
        <v>4.92</v>
      </c>
      <c r="J66" s="31"/>
      <c r="K66" s="21"/>
    </row>
    <row r="67" spans="2:11" s="19" customFormat="1" ht="33.75" customHeight="1">
      <c r="B67" s="63" t="s">
        <v>205</v>
      </c>
      <c r="C67" s="29" t="s">
        <v>188</v>
      </c>
      <c r="D67" s="26"/>
      <c r="E67" s="66">
        <f t="shared" si="1"/>
        <v>137285.31</v>
      </c>
      <c r="F67" s="69">
        <v>0</v>
      </c>
      <c r="G67" s="69">
        <v>94640.841</v>
      </c>
      <c r="H67" s="69">
        <v>42599.479</v>
      </c>
      <c r="I67" s="69">
        <v>44.99</v>
      </c>
      <c r="J67" s="31"/>
      <c r="K67" s="21"/>
    </row>
    <row r="68" spans="2:11" s="19" customFormat="1" ht="21.75" customHeight="1" hidden="1">
      <c r="B68" s="63" t="s">
        <v>69</v>
      </c>
      <c r="C68" s="32" t="s">
        <v>21</v>
      </c>
      <c r="D68" s="26"/>
      <c r="E68" s="108">
        <f t="shared" si="1"/>
        <v>0</v>
      </c>
      <c r="F68" s="109">
        <v>0</v>
      </c>
      <c r="G68" s="109"/>
      <c r="H68" s="109"/>
      <c r="I68" s="109"/>
      <c r="J68" s="31"/>
      <c r="K68" s="21"/>
    </row>
    <row r="69" spans="2:11" s="19" customFormat="1" ht="27" customHeight="1" hidden="1">
      <c r="B69" s="63" t="s">
        <v>133</v>
      </c>
      <c r="C69" s="32" t="s">
        <v>43</v>
      </c>
      <c r="D69" s="26"/>
      <c r="E69" s="108">
        <f t="shared" si="1"/>
        <v>0</v>
      </c>
      <c r="F69" s="109">
        <v>0</v>
      </c>
      <c r="G69" s="109"/>
      <c r="H69" s="109"/>
      <c r="I69" s="109"/>
      <c r="J69" s="31"/>
      <c r="K69" s="21"/>
    </row>
    <row r="70" spans="2:11" s="19" customFormat="1" ht="23.25" customHeight="1" hidden="1">
      <c r="B70" s="63" t="s">
        <v>150</v>
      </c>
      <c r="C70" s="32" t="s">
        <v>44</v>
      </c>
      <c r="D70" s="26"/>
      <c r="E70" s="108">
        <f t="shared" si="1"/>
        <v>0</v>
      </c>
      <c r="F70" s="109">
        <v>0</v>
      </c>
      <c r="G70" s="109"/>
      <c r="H70" s="109"/>
      <c r="I70" s="109"/>
      <c r="J70" s="31"/>
      <c r="K70" s="21"/>
    </row>
    <row r="71" spans="2:11" s="19" customFormat="1" ht="20.25" customHeight="1" hidden="1">
      <c r="B71" s="63" t="s">
        <v>152</v>
      </c>
      <c r="C71" s="32" t="s">
        <v>22</v>
      </c>
      <c r="D71" s="26"/>
      <c r="E71" s="108">
        <f t="shared" si="1"/>
        <v>0</v>
      </c>
      <c r="F71" s="110"/>
      <c r="G71" s="110"/>
      <c r="H71" s="110"/>
      <c r="I71" s="110"/>
      <c r="J71" s="31"/>
      <c r="K71" s="21"/>
    </row>
    <row r="72" spans="1:11" s="19" customFormat="1" ht="97.5" customHeight="1">
      <c r="A72" s="81"/>
      <c r="B72" s="63" t="s">
        <v>206</v>
      </c>
      <c r="C72" s="32" t="s">
        <v>187</v>
      </c>
      <c r="D72" s="26"/>
      <c r="E72" s="66">
        <f>F72+G72+H72+I72</f>
        <v>15749.064</v>
      </c>
      <c r="F72" s="64">
        <v>0</v>
      </c>
      <c r="G72" s="64">
        <v>0</v>
      </c>
      <c r="H72" s="64">
        <v>14704.588</v>
      </c>
      <c r="I72" s="64">
        <v>1044.476</v>
      </c>
      <c r="J72" s="31"/>
      <c r="K72" s="100"/>
    </row>
    <row r="73" spans="1:11" s="19" customFormat="1" ht="81" customHeight="1">
      <c r="A73" s="81"/>
      <c r="B73" s="63" t="s">
        <v>207</v>
      </c>
      <c r="C73" s="32" t="s">
        <v>220</v>
      </c>
      <c r="D73" s="26"/>
      <c r="E73" s="66">
        <f>F73+G73+H73+I73</f>
        <v>20509.134</v>
      </c>
      <c r="F73" s="64">
        <v>0</v>
      </c>
      <c r="G73" s="64">
        <v>49.605</v>
      </c>
      <c r="H73" s="64">
        <v>20306.226</v>
      </c>
      <c r="I73" s="64">
        <v>153.303</v>
      </c>
      <c r="J73" s="31"/>
      <c r="K73" s="100"/>
    </row>
    <row r="74" spans="1:11" s="19" customFormat="1" ht="43.5" customHeight="1">
      <c r="A74" s="81"/>
      <c r="B74" s="63" t="s">
        <v>208</v>
      </c>
      <c r="C74" s="32" t="s">
        <v>58</v>
      </c>
      <c r="D74" s="26"/>
      <c r="E74" s="66">
        <f t="shared" si="1"/>
        <v>72.273</v>
      </c>
      <c r="F74" s="64">
        <v>0</v>
      </c>
      <c r="G74" s="64">
        <v>0</v>
      </c>
      <c r="H74" s="64">
        <v>72.273</v>
      </c>
      <c r="I74" s="64">
        <v>0</v>
      </c>
      <c r="J74" s="31"/>
      <c r="K74" s="21"/>
    </row>
    <row r="75" spans="1:11" s="19" customFormat="1" ht="118.5" customHeight="1">
      <c r="A75" s="81"/>
      <c r="B75" s="63" t="s">
        <v>209</v>
      </c>
      <c r="C75" s="32" t="s">
        <v>183</v>
      </c>
      <c r="D75" s="26"/>
      <c r="E75" s="66">
        <f>F75+G75+H75+I75</f>
        <v>6615.884</v>
      </c>
      <c r="F75" s="64">
        <v>93.075</v>
      </c>
      <c r="G75" s="64">
        <v>6522.809</v>
      </c>
      <c r="H75" s="64">
        <v>0</v>
      </c>
      <c r="I75" s="64">
        <v>0</v>
      </c>
      <c r="J75" s="31"/>
      <c r="K75" s="21"/>
    </row>
    <row r="76" spans="1:11" s="19" customFormat="1" ht="86.25" customHeight="1">
      <c r="A76" s="81"/>
      <c r="B76" s="63" t="s">
        <v>210</v>
      </c>
      <c r="C76" s="32" t="s">
        <v>197</v>
      </c>
      <c r="D76" s="26"/>
      <c r="E76" s="66">
        <f>F76+G76+H76+I76</f>
        <v>484.15500000000003</v>
      </c>
      <c r="F76" s="64">
        <v>0</v>
      </c>
      <c r="G76" s="64">
        <v>56.884</v>
      </c>
      <c r="H76" s="64">
        <v>427.271</v>
      </c>
      <c r="I76" s="64">
        <v>0</v>
      </c>
      <c r="J76" s="31"/>
      <c r="K76" s="21"/>
    </row>
    <row r="77" spans="2:11" s="19" customFormat="1" ht="65.25" customHeight="1" hidden="1">
      <c r="B77" s="63" t="s">
        <v>152</v>
      </c>
      <c r="C77" s="32" t="s">
        <v>153</v>
      </c>
      <c r="D77" s="26"/>
      <c r="E77" s="66">
        <f>F77+G77+H77+I77</f>
        <v>0</v>
      </c>
      <c r="F77" s="64">
        <v>0</v>
      </c>
      <c r="G77" s="64">
        <v>0</v>
      </c>
      <c r="H77" s="64">
        <v>0</v>
      </c>
      <c r="I77" s="64">
        <v>0</v>
      </c>
      <c r="J77" s="24" t="s">
        <v>154</v>
      </c>
      <c r="K77" s="21"/>
    </row>
    <row r="78" spans="1:11" s="48" customFormat="1" ht="34.5" customHeight="1">
      <c r="A78" s="82"/>
      <c r="B78" s="41">
        <v>9</v>
      </c>
      <c r="C78" s="42" t="s">
        <v>20</v>
      </c>
      <c r="D78" s="41">
        <v>2017</v>
      </c>
      <c r="E78" s="65">
        <f>F78+G78+H78+I78</f>
        <v>28267.676</v>
      </c>
      <c r="F78" s="65">
        <f>F81+F84</f>
        <v>0</v>
      </c>
      <c r="G78" s="65">
        <f>G81+G84</f>
        <v>0</v>
      </c>
      <c r="H78" s="65">
        <f>H81+H84</f>
        <v>28267.676</v>
      </c>
      <c r="I78" s="65">
        <f>I81+I84</f>
        <v>0</v>
      </c>
      <c r="J78" s="43"/>
      <c r="K78" s="98"/>
    </row>
    <row r="79" spans="2:11" s="19" customFormat="1" ht="23.25" customHeight="1">
      <c r="B79" s="26"/>
      <c r="C79" s="50" t="s">
        <v>14</v>
      </c>
      <c r="D79" s="26"/>
      <c r="E79" s="55"/>
      <c r="F79" s="55"/>
      <c r="G79" s="55"/>
      <c r="H79" s="55"/>
      <c r="I79" s="55"/>
      <c r="J79" s="31"/>
      <c r="K79" s="21"/>
    </row>
    <row r="80" spans="2:11" s="19" customFormat="1" ht="30" customHeight="1" hidden="1">
      <c r="B80" s="63" t="s">
        <v>37</v>
      </c>
      <c r="C80" s="29" t="s">
        <v>45</v>
      </c>
      <c r="D80" s="26"/>
      <c r="E80" s="55">
        <f aca="true" t="shared" si="2" ref="E80:E85">F80+G80+H80+I80</f>
        <v>0</v>
      </c>
      <c r="F80" s="56">
        <v>0</v>
      </c>
      <c r="G80" s="56">
        <v>0</v>
      </c>
      <c r="H80" s="56">
        <v>0</v>
      </c>
      <c r="I80" s="56">
        <v>0</v>
      </c>
      <c r="J80" s="31"/>
      <c r="K80" s="21"/>
    </row>
    <row r="81" spans="2:11" s="19" customFormat="1" ht="35.25" customHeight="1" hidden="1">
      <c r="B81" s="63" t="s">
        <v>52</v>
      </c>
      <c r="C81" s="29" t="s">
        <v>57</v>
      </c>
      <c r="D81" s="26"/>
      <c r="E81" s="66">
        <f t="shared" si="2"/>
        <v>0</v>
      </c>
      <c r="F81" s="69">
        <v>0</v>
      </c>
      <c r="G81" s="69">
        <v>0</v>
      </c>
      <c r="H81" s="69">
        <v>0</v>
      </c>
      <c r="I81" s="69">
        <v>0</v>
      </c>
      <c r="J81" s="31"/>
      <c r="K81" s="21"/>
    </row>
    <row r="82" spans="2:11" s="19" customFormat="1" ht="53.25" customHeight="1" hidden="1">
      <c r="B82" s="63" t="s">
        <v>134</v>
      </c>
      <c r="C82" s="29" t="s">
        <v>60</v>
      </c>
      <c r="D82" s="26"/>
      <c r="E82" s="66">
        <f t="shared" si="2"/>
        <v>0</v>
      </c>
      <c r="F82" s="69"/>
      <c r="G82" s="64"/>
      <c r="H82" s="69"/>
      <c r="I82" s="69"/>
      <c r="J82" s="31"/>
      <c r="K82" s="21"/>
    </row>
    <row r="83" spans="2:11" s="19" customFormat="1" ht="20.25" customHeight="1" hidden="1">
      <c r="B83" s="63" t="s">
        <v>135</v>
      </c>
      <c r="C83" s="32" t="s">
        <v>22</v>
      </c>
      <c r="D83" s="26"/>
      <c r="E83" s="66">
        <f t="shared" si="2"/>
        <v>0</v>
      </c>
      <c r="F83" s="27"/>
      <c r="G83" s="55"/>
      <c r="H83" s="55"/>
      <c r="I83" s="27"/>
      <c r="J83" s="31"/>
      <c r="K83" s="21"/>
    </row>
    <row r="84" spans="2:11" s="19" customFormat="1" ht="43.5" customHeight="1">
      <c r="B84" s="63" t="s">
        <v>35</v>
      </c>
      <c r="C84" s="32" t="s">
        <v>28</v>
      </c>
      <c r="D84" s="26"/>
      <c r="E84" s="66">
        <f t="shared" si="2"/>
        <v>28267.676</v>
      </c>
      <c r="F84" s="64">
        <v>0</v>
      </c>
      <c r="G84" s="64">
        <v>0</v>
      </c>
      <c r="H84" s="64">
        <v>28267.676</v>
      </c>
      <c r="I84" s="64">
        <v>0</v>
      </c>
      <c r="J84" s="31"/>
      <c r="K84" s="21"/>
    </row>
    <row r="85" spans="2:11" s="48" customFormat="1" ht="51.75" customHeight="1">
      <c r="B85" s="41">
        <v>10</v>
      </c>
      <c r="C85" s="42" t="s">
        <v>18</v>
      </c>
      <c r="D85" s="41">
        <v>2017</v>
      </c>
      <c r="E85" s="65">
        <f t="shared" si="2"/>
        <v>21161.572</v>
      </c>
      <c r="F85" s="70">
        <f>F87</f>
        <v>0</v>
      </c>
      <c r="G85" s="65">
        <f>G87</f>
        <v>361.624</v>
      </c>
      <c r="H85" s="65">
        <f>H87</f>
        <v>20768.305</v>
      </c>
      <c r="I85" s="65">
        <f>I87</f>
        <v>31.643</v>
      </c>
      <c r="J85" s="43"/>
      <c r="K85" s="98"/>
    </row>
    <row r="86" spans="2:11" s="19" customFormat="1" ht="23.25" customHeight="1">
      <c r="B86" s="26"/>
      <c r="C86" s="50" t="s">
        <v>14</v>
      </c>
      <c r="D86" s="26"/>
      <c r="E86" s="55"/>
      <c r="F86" s="55"/>
      <c r="G86" s="55"/>
      <c r="H86" s="55"/>
      <c r="I86" s="55"/>
      <c r="J86" s="31"/>
      <c r="K86" s="21"/>
    </row>
    <row r="87" spans="2:11" s="19" customFormat="1" ht="47.25" customHeight="1">
      <c r="B87" s="63" t="s">
        <v>36</v>
      </c>
      <c r="C87" s="32" t="s">
        <v>77</v>
      </c>
      <c r="D87" s="26"/>
      <c r="E87" s="66">
        <f>F87+G87+H87+I87</f>
        <v>21161.572</v>
      </c>
      <c r="F87" s="69">
        <v>0</v>
      </c>
      <c r="G87" s="64">
        <v>361.624</v>
      </c>
      <c r="H87" s="64">
        <v>20768.305</v>
      </c>
      <c r="I87" s="64">
        <v>31.643</v>
      </c>
      <c r="J87" s="31"/>
      <c r="K87" s="21"/>
    </row>
    <row r="88" spans="2:11" s="48" customFormat="1" ht="51.75" customHeight="1">
      <c r="B88" s="41">
        <v>11</v>
      </c>
      <c r="C88" s="42" t="s">
        <v>87</v>
      </c>
      <c r="D88" s="41">
        <v>2017</v>
      </c>
      <c r="E88" s="65">
        <f>G88+F88+H88+I88</f>
        <v>3320.4199999999996</v>
      </c>
      <c r="F88" s="65">
        <f>F90+F91+F92+F93+F94+F95+F96+F97+F98+F99+F100+F101+F103+F104+F105+F106+F107+F108+F109</f>
        <v>0</v>
      </c>
      <c r="G88" s="65">
        <f>G90+G91+G92+G93+G94+G95+G96+G97+G98+G99+G100+G101+G103+G104+G105+G106+G107+G108+G109</f>
        <v>0</v>
      </c>
      <c r="H88" s="65">
        <f>H90+H91+H92+H93+H94+H103+H104+H105+H106+H107+H108+H109</f>
        <v>3320.4199999999996</v>
      </c>
      <c r="I88" s="65">
        <f>I90+I91+I92+I93+I94+I95+I96+I97+I98+I99+I100+I101+I103+I104+I105+I106+I107+I108+I109</f>
        <v>0</v>
      </c>
      <c r="J88" s="43"/>
      <c r="K88" s="98"/>
    </row>
    <row r="89" spans="2:11" s="19" customFormat="1" ht="23.25" customHeight="1">
      <c r="B89" s="26"/>
      <c r="C89" s="50" t="s">
        <v>14</v>
      </c>
      <c r="D89" s="26"/>
      <c r="E89" s="66"/>
      <c r="F89" s="66"/>
      <c r="G89" s="66"/>
      <c r="H89" s="66"/>
      <c r="I89" s="66"/>
      <c r="J89" s="31"/>
      <c r="K89" s="21"/>
    </row>
    <row r="90" spans="2:11" s="2" customFormat="1" ht="31.5" customHeight="1" hidden="1">
      <c r="B90" s="57" t="s">
        <v>136</v>
      </c>
      <c r="C90" s="106" t="s">
        <v>94</v>
      </c>
      <c r="D90" s="26"/>
      <c r="E90" s="66">
        <f aca="true" t="shared" si="3" ref="E90:E101">F90+G90+H90+I90</f>
        <v>0</v>
      </c>
      <c r="F90" s="69">
        <v>0</v>
      </c>
      <c r="G90" s="69">
        <v>0</v>
      </c>
      <c r="H90" s="64">
        <v>0</v>
      </c>
      <c r="I90" s="69">
        <v>0</v>
      </c>
      <c r="J90" s="78"/>
      <c r="K90" s="3"/>
    </row>
    <row r="91" spans="2:11" s="47" customFormat="1" ht="31.5" customHeight="1" hidden="1">
      <c r="B91" s="57" t="s">
        <v>137</v>
      </c>
      <c r="C91" s="106" t="s">
        <v>93</v>
      </c>
      <c r="D91" s="26"/>
      <c r="E91" s="66">
        <f t="shared" si="3"/>
        <v>0</v>
      </c>
      <c r="F91" s="69">
        <v>0</v>
      </c>
      <c r="G91" s="69">
        <v>0</v>
      </c>
      <c r="H91" s="64">
        <v>0</v>
      </c>
      <c r="I91" s="69">
        <v>0</v>
      </c>
      <c r="J91" s="79"/>
      <c r="K91" s="99"/>
    </row>
    <row r="92" spans="1:11" s="47" customFormat="1" ht="27" customHeight="1">
      <c r="A92" s="80"/>
      <c r="B92" s="57" t="s">
        <v>37</v>
      </c>
      <c r="C92" s="29" t="s">
        <v>83</v>
      </c>
      <c r="D92" s="26"/>
      <c r="E92" s="66">
        <f t="shared" si="3"/>
        <v>1700</v>
      </c>
      <c r="F92" s="69">
        <v>0</v>
      </c>
      <c r="G92" s="69">
        <v>0</v>
      </c>
      <c r="H92" s="64">
        <v>1700</v>
      </c>
      <c r="I92" s="69">
        <v>0</v>
      </c>
      <c r="J92" s="31"/>
      <c r="K92" s="99"/>
    </row>
    <row r="93" spans="1:11" s="19" customFormat="1" ht="33.75" customHeight="1" hidden="1">
      <c r="A93" s="81"/>
      <c r="B93" s="57" t="s">
        <v>139</v>
      </c>
      <c r="C93" s="29" t="s">
        <v>82</v>
      </c>
      <c r="D93" s="26"/>
      <c r="E93" s="66">
        <f t="shared" si="3"/>
        <v>0</v>
      </c>
      <c r="F93" s="69">
        <v>0</v>
      </c>
      <c r="G93" s="69">
        <v>0</v>
      </c>
      <c r="H93" s="64">
        <v>0</v>
      </c>
      <c r="I93" s="69">
        <v>0</v>
      </c>
      <c r="J93" s="31"/>
      <c r="K93" s="21"/>
    </row>
    <row r="94" spans="1:11" s="19" customFormat="1" ht="51.75" customHeight="1">
      <c r="A94" s="81"/>
      <c r="B94" s="57" t="s">
        <v>211</v>
      </c>
      <c r="C94" s="88" t="s">
        <v>185</v>
      </c>
      <c r="D94" s="26" t="s">
        <v>184</v>
      </c>
      <c r="E94" s="66">
        <f t="shared" si="3"/>
        <v>647.267</v>
      </c>
      <c r="F94" s="69">
        <v>0</v>
      </c>
      <c r="G94" s="64">
        <v>0</v>
      </c>
      <c r="H94" s="64">
        <v>647.267</v>
      </c>
      <c r="I94" s="69">
        <v>0</v>
      </c>
      <c r="J94" s="31"/>
      <c r="K94" s="21"/>
    </row>
    <row r="95" spans="1:11" s="19" customFormat="1" ht="51" customHeight="1" hidden="1">
      <c r="A95" s="81"/>
      <c r="B95" s="57" t="s">
        <v>141</v>
      </c>
      <c r="C95" s="88" t="s">
        <v>179</v>
      </c>
      <c r="D95" s="26"/>
      <c r="E95" s="66">
        <f>F95+G95+H95+I95</f>
        <v>5825.1</v>
      </c>
      <c r="F95" s="69">
        <v>0</v>
      </c>
      <c r="G95" s="64">
        <v>0</v>
      </c>
      <c r="H95" s="107">
        <v>5825.1</v>
      </c>
      <c r="I95" s="69">
        <v>0</v>
      </c>
      <c r="J95" s="31" t="s">
        <v>166</v>
      </c>
      <c r="K95" s="21"/>
    </row>
    <row r="96" spans="1:11" s="19" customFormat="1" ht="51.75" customHeight="1" hidden="1">
      <c r="A96" s="81"/>
      <c r="B96" s="57" t="s">
        <v>142</v>
      </c>
      <c r="C96" s="88" t="s">
        <v>175</v>
      </c>
      <c r="D96" s="26"/>
      <c r="E96" s="66">
        <f>F96+G96+H96+I96</f>
        <v>2276.083</v>
      </c>
      <c r="F96" s="69">
        <v>0</v>
      </c>
      <c r="G96" s="64">
        <v>0</v>
      </c>
      <c r="H96" s="64">
        <v>2276.083</v>
      </c>
      <c r="I96" s="69">
        <v>0</v>
      </c>
      <c r="J96" s="31"/>
      <c r="K96" s="21"/>
    </row>
    <row r="97" spans="1:11" s="19" customFormat="1" ht="51.75" customHeight="1" hidden="1">
      <c r="A97" s="81"/>
      <c r="B97" s="57" t="s">
        <v>143</v>
      </c>
      <c r="C97" s="88" t="s">
        <v>176</v>
      </c>
      <c r="D97" s="26"/>
      <c r="E97" s="66">
        <f>F97+G97+H97+I97</f>
        <v>1812.861</v>
      </c>
      <c r="F97" s="69">
        <v>0</v>
      </c>
      <c r="G97" s="64">
        <v>0</v>
      </c>
      <c r="H97" s="64">
        <v>1812.861</v>
      </c>
      <c r="I97" s="69">
        <v>0</v>
      </c>
      <c r="J97" s="31"/>
      <c r="K97" s="21"/>
    </row>
    <row r="98" spans="1:11" s="19" customFormat="1" ht="51.75" customHeight="1" hidden="1">
      <c r="A98" s="81"/>
      <c r="B98" s="57" t="s">
        <v>144</v>
      </c>
      <c r="C98" s="88" t="s">
        <v>177</v>
      </c>
      <c r="D98" s="26"/>
      <c r="E98" s="66">
        <f>F98+G98+H98+I98</f>
        <v>723.677</v>
      </c>
      <c r="F98" s="69">
        <v>0</v>
      </c>
      <c r="G98" s="64">
        <v>0</v>
      </c>
      <c r="H98" s="64">
        <v>723.677</v>
      </c>
      <c r="I98" s="69">
        <v>0</v>
      </c>
      <c r="J98" s="31"/>
      <c r="K98" s="21"/>
    </row>
    <row r="99" spans="1:11" s="19" customFormat="1" ht="51.75" customHeight="1" hidden="1">
      <c r="A99" s="81"/>
      <c r="B99" s="57" t="s">
        <v>145</v>
      </c>
      <c r="C99" s="88" t="s">
        <v>178</v>
      </c>
      <c r="D99" s="26"/>
      <c r="E99" s="66">
        <f>F99+G99+H99+I99</f>
        <v>3175.928</v>
      </c>
      <c r="F99" s="69">
        <v>0</v>
      </c>
      <c r="G99" s="64">
        <v>0</v>
      </c>
      <c r="H99" s="64">
        <v>3175.928</v>
      </c>
      <c r="I99" s="69">
        <v>0</v>
      </c>
      <c r="J99" s="31"/>
      <c r="K99" s="21"/>
    </row>
    <row r="100" spans="1:11" s="19" customFormat="1" ht="51" customHeight="1" hidden="1">
      <c r="A100" s="81"/>
      <c r="B100" s="57" t="s">
        <v>149</v>
      </c>
      <c r="C100" s="88" t="s">
        <v>180</v>
      </c>
      <c r="D100" s="26"/>
      <c r="E100" s="66">
        <f t="shared" si="3"/>
        <v>2090.011</v>
      </c>
      <c r="F100" s="69">
        <v>0</v>
      </c>
      <c r="G100" s="64">
        <v>0</v>
      </c>
      <c r="H100" s="64">
        <v>2090.011</v>
      </c>
      <c r="I100" s="69">
        <v>0</v>
      </c>
      <c r="J100" s="31"/>
      <c r="K100" s="21"/>
    </row>
    <row r="101" spans="1:11" s="19" customFormat="1" ht="51" customHeight="1" hidden="1">
      <c r="A101" s="81"/>
      <c r="B101" s="57"/>
      <c r="C101" s="88" t="s">
        <v>181</v>
      </c>
      <c r="D101" s="26"/>
      <c r="E101" s="66">
        <f t="shared" si="3"/>
        <v>451.278</v>
      </c>
      <c r="F101" s="69">
        <v>0</v>
      </c>
      <c r="G101" s="64">
        <v>0</v>
      </c>
      <c r="H101" s="64">
        <v>451.278</v>
      </c>
      <c r="I101" s="69">
        <v>0</v>
      </c>
      <c r="J101" s="31"/>
      <c r="K101" s="21"/>
    </row>
    <row r="102" spans="2:11" s="19" customFormat="1" ht="20.25" customHeight="1">
      <c r="B102" s="26"/>
      <c r="C102" s="32" t="s">
        <v>22</v>
      </c>
      <c r="D102" s="26"/>
      <c r="E102" s="66"/>
      <c r="F102" s="64"/>
      <c r="G102" s="64"/>
      <c r="H102" s="64"/>
      <c r="I102" s="64"/>
      <c r="J102" s="31"/>
      <c r="K102" s="21"/>
    </row>
    <row r="103" spans="2:11" s="19" customFormat="1" ht="49.5" customHeight="1">
      <c r="B103" s="57" t="s">
        <v>212</v>
      </c>
      <c r="C103" s="29" t="s">
        <v>46</v>
      </c>
      <c r="D103" s="26"/>
      <c r="E103" s="66">
        <f aca="true" t="shared" si="4" ref="E103:E108">F103+G103+H103+I103</f>
        <v>53.868</v>
      </c>
      <c r="F103" s="69">
        <v>0</v>
      </c>
      <c r="G103" s="64">
        <v>0</v>
      </c>
      <c r="H103" s="64">
        <v>53.868</v>
      </c>
      <c r="I103" s="69">
        <v>0</v>
      </c>
      <c r="J103" s="31"/>
      <c r="K103" s="21"/>
    </row>
    <row r="104" spans="2:11" s="19" customFormat="1" ht="33.75" customHeight="1">
      <c r="B104" s="57" t="s">
        <v>213</v>
      </c>
      <c r="C104" s="29" t="s">
        <v>31</v>
      </c>
      <c r="D104" s="26"/>
      <c r="E104" s="66">
        <f t="shared" si="4"/>
        <v>314.797</v>
      </c>
      <c r="F104" s="69">
        <v>0</v>
      </c>
      <c r="G104" s="64">
        <v>0</v>
      </c>
      <c r="H104" s="64">
        <v>314.797</v>
      </c>
      <c r="I104" s="69">
        <v>0</v>
      </c>
      <c r="J104" s="31"/>
      <c r="K104" s="21"/>
    </row>
    <row r="105" spans="2:11" s="19" customFormat="1" ht="33.75" customHeight="1" hidden="1">
      <c r="B105" s="57" t="s">
        <v>143</v>
      </c>
      <c r="C105" s="29" t="s">
        <v>47</v>
      </c>
      <c r="D105" s="26"/>
      <c r="E105" s="66">
        <f t="shared" si="4"/>
        <v>0</v>
      </c>
      <c r="F105" s="69">
        <v>0</v>
      </c>
      <c r="G105" s="69">
        <v>0</v>
      </c>
      <c r="H105" s="64">
        <v>0</v>
      </c>
      <c r="I105" s="69">
        <v>0</v>
      </c>
      <c r="J105" s="31"/>
      <c r="K105" s="21"/>
    </row>
    <row r="106" spans="2:11" s="19" customFormat="1" ht="63" customHeight="1">
      <c r="B106" s="57" t="s">
        <v>214</v>
      </c>
      <c r="C106" s="29" t="s">
        <v>79</v>
      </c>
      <c r="D106" s="26"/>
      <c r="E106" s="66">
        <f t="shared" si="4"/>
        <v>154.488</v>
      </c>
      <c r="F106" s="69">
        <v>0</v>
      </c>
      <c r="G106" s="69">
        <v>0</v>
      </c>
      <c r="H106" s="64">
        <v>154.488</v>
      </c>
      <c r="I106" s="69">
        <v>0</v>
      </c>
      <c r="J106" s="31"/>
      <c r="K106" s="21"/>
    </row>
    <row r="107" spans="2:11" s="19" customFormat="1" ht="51" customHeight="1">
      <c r="B107" s="57" t="s">
        <v>215</v>
      </c>
      <c r="C107" s="29" t="s">
        <v>81</v>
      </c>
      <c r="D107" s="26"/>
      <c r="E107" s="66">
        <f t="shared" si="4"/>
        <v>0</v>
      </c>
      <c r="F107" s="69">
        <v>0</v>
      </c>
      <c r="G107" s="69">
        <v>0</v>
      </c>
      <c r="H107" s="64">
        <v>0</v>
      </c>
      <c r="I107" s="69">
        <v>0</v>
      </c>
      <c r="J107" s="31"/>
      <c r="K107" s="21"/>
    </row>
    <row r="108" spans="2:11" s="19" customFormat="1" ht="22.5" customHeight="1" hidden="1">
      <c r="B108" s="57" t="s">
        <v>146</v>
      </c>
      <c r="C108" s="29" t="s">
        <v>92</v>
      </c>
      <c r="D108" s="26"/>
      <c r="E108" s="66">
        <f t="shared" si="4"/>
        <v>0</v>
      </c>
      <c r="F108" s="69">
        <v>0</v>
      </c>
      <c r="G108" s="69">
        <v>0</v>
      </c>
      <c r="H108" s="64">
        <v>0</v>
      </c>
      <c r="I108" s="69">
        <v>0</v>
      </c>
      <c r="J108" s="31"/>
      <c r="K108" s="21"/>
    </row>
    <row r="109" spans="2:11" s="19" customFormat="1" ht="36" customHeight="1">
      <c r="B109" s="57" t="s">
        <v>216</v>
      </c>
      <c r="C109" s="29" t="s">
        <v>155</v>
      </c>
      <c r="D109" s="26"/>
      <c r="E109" s="66">
        <f>F109+G109+H109+I109</f>
        <v>450</v>
      </c>
      <c r="F109" s="69">
        <v>0</v>
      </c>
      <c r="G109" s="69">
        <v>0</v>
      </c>
      <c r="H109" s="64">
        <v>450</v>
      </c>
      <c r="I109" s="69">
        <v>0</v>
      </c>
      <c r="J109" s="31"/>
      <c r="K109" s="21"/>
    </row>
    <row r="110" spans="2:11" s="48" customFormat="1" ht="65.25" customHeight="1" hidden="1">
      <c r="B110" s="41">
        <v>17</v>
      </c>
      <c r="C110" s="42" t="s">
        <v>156</v>
      </c>
      <c r="D110" s="41">
        <v>2016</v>
      </c>
      <c r="E110" s="65">
        <f>F110+G110+H110+I110</f>
        <v>0</v>
      </c>
      <c r="F110" s="70">
        <f>F112</f>
        <v>0</v>
      </c>
      <c r="G110" s="65">
        <f>G112</f>
        <v>0</v>
      </c>
      <c r="H110" s="65">
        <f>H112</f>
        <v>0</v>
      </c>
      <c r="I110" s="65">
        <f>I112</f>
        <v>0</v>
      </c>
      <c r="J110" s="43"/>
      <c r="K110" s="98"/>
    </row>
    <row r="111" spans="2:11" s="19" customFormat="1" ht="23.25" customHeight="1" hidden="1">
      <c r="B111" s="26"/>
      <c r="C111" s="50" t="s">
        <v>14</v>
      </c>
      <c r="D111" s="26"/>
      <c r="E111" s="55"/>
      <c r="F111" s="55"/>
      <c r="G111" s="55"/>
      <c r="H111" s="55"/>
      <c r="I111" s="55"/>
      <c r="J111" s="31"/>
      <c r="K111" s="21"/>
    </row>
    <row r="112" spans="2:11" s="19" customFormat="1" ht="47.25" customHeight="1" hidden="1">
      <c r="B112" s="63" t="s">
        <v>158</v>
      </c>
      <c r="C112" s="32" t="s">
        <v>193</v>
      </c>
      <c r="D112" s="26"/>
      <c r="E112" s="66">
        <f>F112+G112+H112+I112</f>
        <v>0</v>
      </c>
      <c r="F112" s="69">
        <v>0</v>
      </c>
      <c r="G112" s="64">
        <v>0</v>
      </c>
      <c r="H112" s="64">
        <v>0</v>
      </c>
      <c r="I112" s="64">
        <v>0</v>
      </c>
      <c r="J112" s="31" t="s">
        <v>167</v>
      </c>
      <c r="K112" s="21"/>
    </row>
    <row r="113" spans="2:12" s="19" customFormat="1" ht="17.25" customHeight="1">
      <c r="B113" s="123" t="s">
        <v>90</v>
      </c>
      <c r="C113" s="123"/>
      <c r="D113" s="41"/>
      <c r="E113" s="65">
        <f>SUM(E114:E116)</f>
        <v>379707.57515999995</v>
      </c>
      <c r="F113" s="65">
        <f>SUM(F114:F116)</f>
        <v>6560.606999999999</v>
      </c>
      <c r="G113" s="65">
        <f>SUM(G114:G116)</f>
        <v>185134.33316</v>
      </c>
      <c r="H113" s="65">
        <f>SUM(H114:H116)</f>
        <v>186733.30299999999</v>
      </c>
      <c r="I113" s="65">
        <f>SUM(I114:I116)</f>
        <v>1279.3320000000003</v>
      </c>
      <c r="J113" s="43"/>
      <c r="K113" s="101"/>
      <c r="L113" s="21"/>
    </row>
    <row r="114" spans="2:11" s="2" customFormat="1" ht="26.25" customHeight="1">
      <c r="B114" s="26">
        <v>1</v>
      </c>
      <c r="C114" s="61" t="s">
        <v>53</v>
      </c>
      <c r="D114" s="41">
        <v>2017</v>
      </c>
      <c r="E114" s="90">
        <f>E40+E34+E29+E17</f>
        <v>18715.81016</v>
      </c>
      <c r="F114" s="90">
        <f>F40+F34+F29+F17</f>
        <v>6467.531999999999</v>
      </c>
      <c r="G114" s="90">
        <f>G40+G34+G29+G17</f>
        <v>11814.67816</v>
      </c>
      <c r="H114" s="90">
        <f>H40+H34+H29+H17</f>
        <v>433.6</v>
      </c>
      <c r="I114" s="90">
        <f>I40+I34+I29+I17</f>
        <v>0</v>
      </c>
      <c r="J114" s="38"/>
      <c r="K114" s="102"/>
    </row>
    <row r="115" spans="2:11" s="2" customFormat="1" ht="26.25" customHeight="1">
      <c r="B115" s="26">
        <v>2</v>
      </c>
      <c r="C115" s="61" t="s">
        <v>147</v>
      </c>
      <c r="D115" s="41">
        <v>2017</v>
      </c>
      <c r="E115" s="90">
        <f>F115+G115+H115+I115</f>
        <v>0</v>
      </c>
      <c r="F115" s="90">
        <f>F48+F51</f>
        <v>0</v>
      </c>
      <c r="G115" s="90">
        <f>G48+G51</f>
        <v>0</v>
      </c>
      <c r="H115" s="90">
        <f>H48+H51</f>
        <v>0</v>
      </c>
      <c r="I115" s="90">
        <f>I48+I51</f>
        <v>0</v>
      </c>
      <c r="J115" s="38"/>
      <c r="K115" s="102"/>
    </row>
    <row r="116" spans="2:11" s="2" customFormat="1" ht="30.75" customHeight="1">
      <c r="B116" s="26">
        <v>3</v>
      </c>
      <c r="C116" s="61" t="s">
        <v>54</v>
      </c>
      <c r="D116" s="41">
        <v>2017</v>
      </c>
      <c r="E116" s="90">
        <f>F116+G116+H116+I116</f>
        <v>360991.76499999996</v>
      </c>
      <c r="F116" s="90">
        <f>F110+F88+F85+F78+F64+F61+F58+F54</f>
        <v>93.075</v>
      </c>
      <c r="G116" s="90">
        <f>G110+G88+G85+G78+G64+G61+G58+G54</f>
        <v>173319.655</v>
      </c>
      <c r="H116" s="90">
        <f>H110+H88+H85+H78+H64+H61+H58+H54</f>
        <v>186299.70299999998</v>
      </c>
      <c r="I116" s="90">
        <f>I110+I88+I85+I78+I64+I61+I58+I54</f>
        <v>1279.3320000000003</v>
      </c>
      <c r="J116" s="37"/>
      <c r="K116" s="103"/>
    </row>
    <row r="117" spans="2:11" s="2" customFormat="1" ht="30.75" customHeight="1" hidden="1">
      <c r="B117" s="28">
        <v>4</v>
      </c>
      <c r="C117" s="61" t="s">
        <v>157</v>
      </c>
      <c r="D117" s="41">
        <v>2016</v>
      </c>
      <c r="E117" s="90">
        <v>0</v>
      </c>
      <c r="F117" s="90">
        <f>F110</f>
        <v>0</v>
      </c>
      <c r="G117" s="90">
        <f>G110</f>
        <v>0</v>
      </c>
      <c r="H117" s="90">
        <v>0</v>
      </c>
      <c r="I117" s="90">
        <f>I110</f>
        <v>0</v>
      </c>
      <c r="J117" s="37"/>
      <c r="K117" s="103"/>
    </row>
    <row r="118" spans="2:11" s="2" customFormat="1" ht="18.75" customHeight="1" outlineLevel="1">
      <c r="B118" s="34"/>
      <c r="C118" s="34"/>
      <c r="D118" s="54"/>
      <c r="E118" s="35">
        <v>1</v>
      </c>
      <c r="F118" s="73">
        <f>F113/E113*100%</f>
        <v>0.017278051398462387</v>
      </c>
      <c r="G118" s="73">
        <f>G113/E113*100%</f>
        <v>0.48757081836460253</v>
      </c>
      <c r="H118" s="73">
        <f>H113/E113*100%</f>
        <v>0.4917818743050225</v>
      </c>
      <c r="I118" s="73">
        <f>I113/E113*100%</f>
        <v>0.0033692559319126554</v>
      </c>
      <c r="J118" s="34"/>
      <c r="K118" s="3"/>
    </row>
    <row r="119" spans="2:11" s="2" customFormat="1" ht="15.75">
      <c r="B119" s="34"/>
      <c r="C119" s="34"/>
      <c r="D119" s="34"/>
      <c r="E119" s="35"/>
      <c r="F119" s="36"/>
      <c r="G119" s="36"/>
      <c r="H119" s="36"/>
      <c r="I119" s="36"/>
      <c r="J119" s="73"/>
      <c r="K119" s="104"/>
    </row>
    <row r="120" spans="2:11" s="2" customFormat="1" ht="15.75">
      <c r="B120" s="34"/>
      <c r="C120" s="34"/>
      <c r="D120" s="34"/>
      <c r="E120" s="35"/>
      <c r="F120" s="36"/>
      <c r="G120" s="36"/>
      <c r="H120" s="36"/>
      <c r="I120" s="36"/>
      <c r="J120" s="34"/>
      <c r="K120" s="104"/>
    </row>
    <row r="121" spans="2:11" s="2" customFormat="1" ht="18.75">
      <c r="B121" s="124" t="s">
        <v>217</v>
      </c>
      <c r="C121" s="124"/>
      <c r="D121" s="124"/>
      <c r="E121" s="124"/>
      <c r="F121" s="124"/>
      <c r="G121" s="124"/>
      <c r="H121" s="124"/>
      <c r="I121" s="124"/>
      <c r="J121" s="124"/>
      <c r="K121" s="104"/>
    </row>
    <row r="122" spans="2:11" s="2" customFormat="1" ht="15.75">
      <c r="B122" s="34"/>
      <c r="C122" s="34"/>
      <c r="D122" s="34"/>
      <c r="E122" s="83"/>
      <c r="F122" s="84"/>
      <c r="G122" s="84"/>
      <c r="H122" s="84"/>
      <c r="I122" s="84"/>
      <c r="J122" s="34"/>
      <c r="K122" s="104"/>
    </row>
    <row r="123" spans="2:11" s="2" customFormat="1" ht="15.75">
      <c r="B123" s="34"/>
      <c r="C123" s="34"/>
      <c r="D123" s="34"/>
      <c r="E123" s="35"/>
      <c r="F123" s="36"/>
      <c r="G123" s="36"/>
      <c r="H123" s="36"/>
      <c r="I123" s="36"/>
      <c r="J123" s="34"/>
      <c r="K123" s="104"/>
    </row>
    <row r="124" spans="2:11" s="2" customFormat="1" ht="15.75">
      <c r="B124" s="34"/>
      <c r="C124" s="34"/>
      <c r="D124" s="34"/>
      <c r="E124" s="35"/>
      <c r="F124" s="36"/>
      <c r="G124" s="36"/>
      <c r="H124" s="36"/>
      <c r="I124" s="36"/>
      <c r="J124" s="34"/>
      <c r="K124" s="104"/>
    </row>
    <row r="125" spans="2:11" s="2" customFormat="1" ht="15.75">
      <c r="B125" s="34"/>
      <c r="C125" s="34"/>
      <c r="D125" s="34"/>
      <c r="E125" s="35"/>
      <c r="F125" s="36"/>
      <c r="G125" s="36"/>
      <c r="H125" s="36"/>
      <c r="I125" s="36"/>
      <c r="J125" s="34"/>
      <c r="K125" s="104"/>
    </row>
    <row r="126" spans="2:11" s="2" customFormat="1" ht="99.75" customHeight="1">
      <c r="B126" s="125" t="s">
        <v>221</v>
      </c>
      <c r="C126" s="126"/>
      <c r="D126" s="126"/>
      <c r="E126" s="126"/>
      <c r="F126" s="126"/>
      <c r="G126" s="126"/>
      <c r="H126" s="126"/>
      <c r="I126" s="126"/>
      <c r="J126" s="126"/>
      <c r="K126" s="3"/>
    </row>
    <row r="127" spans="2:11" s="2" customFormat="1" ht="15.75">
      <c r="B127" s="40"/>
      <c r="C127" s="40"/>
      <c r="D127" s="40"/>
      <c r="E127" s="40"/>
      <c r="F127" s="40"/>
      <c r="G127" s="40"/>
      <c r="H127" s="40"/>
      <c r="I127" s="40"/>
      <c r="J127" s="40"/>
      <c r="K127" s="3"/>
    </row>
    <row r="128" spans="2:11" s="2" customFormat="1" ht="15.75">
      <c r="B128" s="40"/>
      <c r="C128" s="40"/>
      <c r="D128" s="40"/>
      <c r="E128" s="40"/>
      <c r="F128" s="40"/>
      <c r="G128" s="40"/>
      <c r="H128" s="40"/>
      <c r="I128" s="40"/>
      <c r="J128" s="40"/>
      <c r="K128" s="3"/>
    </row>
    <row r="129" spans="2:11" s="2" customFormat="1" ht="12.75">
      <c r="B129" s="121" t="s">
        <v>192</v>
      </c>
      <c r="C129" s="121"/>
      <c r="D129" s="112"/>
      <c r="K129" s="3"/>
    </row>
    <row r="130" spans="2:11" s="2" customFormat="1" ht="12.75">
      <c r="B130" s="121" t="s">
        <v>11</v>
      </c>
      <c r="C130" s="121"/>
      <c r="D130" s="112"/>
      <c r="K130" s="3"/>
    </row>
    <row r="131" spans="3:11" s="2" customFormat="1" ht="15">
      <c r="C131" s="119"/>
      <c r="D131" s="119"/>
      <c r="E131" s="119"/>
      <c r="F131" s="119"/>
      <c r="G131" s="119"/>
      <c r="H131" s="119"/>
      <c r="I131" s="119"/>
      <c r="J131" s="119"/>
      <c r="K131" s="3"/>
    </row>
    <row r="132" spans="2:11" s="2" customFormat="1" ht="12.75">
      <c r="B132" s="3"/>
      <c r="C132" s="3"/>
      <c r="D132" s="3"/>
      <c r="E132" s="3"/>
      <c r="F132" s="3"/>
      <c r="G132" s="3"/>
      <c r="H132" s="3"/>
      <c r="I132" s="3"/>
      <c r="J132" s="14"/>
      <c r="K132" s="3"/>
    </row>
    <row r="133" spans="2:11" s="2" customFormat="1" ht="17.25" customHeight="1">
      <c r="B133" s="3"/>
      <c r="C133" s="118"/>
      <c r="D133" s="118"/>
      <c r="E133" s="119"/>
      <c r="F133" s="119"/>
      <c r="G133" s="120"/>
      <c r="H133" s="120"/>
      <c r="I133" s="120"/>
      <c r="J133" s="13"/>
      <c r="K133" s="3"/>
    </row>
    <row r="134" spans="2:11" s="2" customFormat="1" ht="15">
      <c r="B134" s="3"/>
      <c r="C134" s="121"/>
      <c r="D134" s="121"/>
      <c r="E134" s="119"/>
      <c r="F134" s="119"/>
      <c r="G134" s="3"/>
      <c r="H134" s="3"/>
      <c r="I134" s="3"/>
      <c r="J134" s="3"/>
      <c r="K134" s="3"/>
    </row>
    <row r="135" spans="2:11" s="2" customFormat="1" ht="57.75" customHeight="1">
      <c r="B135" s="3"/>
      <c r="C135" s="117"/>
      <c r="D135" s="117"/>
      <c r="E135" s="115"/>
      <c r="F135" s="115"/>
      <c r="G135" s="6"/>
      <c r="H135" s="6"/>
      <c r="I135" s="16"/>
      <c r="J135" s="17"/>
      <c r="K135" s="16"/>
    </row>
    <row r="136" spans="2:11" s="2" customFormat="1" ht="51" customHeight="1">
      <c r="B136" s="3"/>
      <c r="C136" s="116"/>
      <c r="D136" s="116"/>
      <c r="E136" s="115"/>
      <c r="F136" s="115"/>
      <c r="G136" s="6"/>
      <c r="H136" s="6"/>
      <c r="I136" s="16"/>
      <c r="J136" s="16"/>
      <c r="K136" s="3"/>
    </row>
    <row r="137" spans="2:11" s="2" customFormat="1" ht="53.25" customHeight="1">
      <c r="B137" s="3"/>
      <c r="C137" s="116"/>
      <c r="D137" s="116"/>
      <c r="E137" s="115"/>
      <c r="F137" s="115"/>
      <c r="G137" s="6"/>
      <c r="H137" s="6"/>
      <c r="I137" s="18"/>
      <c r="J137" s="18"/>
      <c r="K137" s="3"/>
    </row>
    <row r="138" spans="2:11" s="2" customFormat="1" ht="50.25" customHeight="1">
      <c r="B138" s="3"/>
      <c r="C138" s="116"/>
      <c r="D138" s="116"/>
      <c r="E138" s="115"/>
      <c r="F138" s="115"/>
      <c r="G138" s="6"/>
      <c r="H138" s="6"/>
      <c r="I138" s="15"/>
      <c r="J138" s="15"/>
      <c r="K138" s="3"/>
    </row>
    <row r="139" spans="2:11" s="2" customFormat="1" ht="41.25" customHeight="1">
      <c r="B139" s="3"/>
      <c r="C139" s="116"/>
      <c r="D139" s="116"/>
      <c r="E139" s="115"/>
      <c r="F139" s="115"/>
      <c r="G139" s="6"/>
      <c r="H139" s="6"/>
      <c r="I139" s="15"/>
      <c r="J139" s="15"/>
      <c r="K139" s="3"/>
    </row>
    <row r="140" spans="2:10" ht="45.75" customHeight="1">
      <c r="B140" s="3"/>
      <c r="C140" s="114"/>
      <c r="D140" s="114"/>
      <c r="E140" s="115"/>
      <c r="F140" s="115"/>
      <c r="G140" s="6"/>
      <c r="H140" s="6"/>
      <c r="I140" s="7"/>
      <c r="J140" s="7"/>
    </row>
    <row r="141" spans="2:10" ht="45.75" customHeight="1">
      <c r="B141" s="3"/>
      <c r="C141" s="114"/>
      <c r="D141" s="114"/>
      <c r="E141" s="115"/>
      <c r="F141" s="115"/>
      <c r="G141" s="6"/>
      <c r="H141" s="6"/>
      <c r="I141" s="8"/>
      <c r="J141" s="7"/>
    </row>
    <row r="142" spans="2:10" ht="33" customHeight="1">
      <c r="B142" s="3"/>
      <c r="C142" s="114"/>
      <c r="D142" s="114"/>
      <c r="E142" s="115"/>
      <c r="F142" s="115"/>
      <c r="G142" s="6"/>
      <c r="H142" s="6"/>
      <c r="I142" s="9"/>
      <c r="J142" s="9"/>
    </row>
    <row r="143" spans="2:10" ht="27" customHeight="1">
      <c r="B143" s="3"/>
      <c r="C143" s="114"/>
      <c r="D143" s="114"/>
      <c r="E143" s="115"/>
      <c r="F143" s="115"/>
      <c r="G143" s="6"/>
      <c r="H143" s="6"/>
      <c r="I143" s="6"/>
      <c r="J143" s="7"/>
    </row>
    <row r="144" spans="2:10" ht="9.75" customHeight="1">
      <c r="B144" s="3"/>
      <c r="C144" s="5"/>
      <c r="D144" s="5"/>
      <c r="E144" s="6"/>
      <c r="F144" s="6"/>
      <c r="G144" s="6"/>
      <c r="H144" s="6"/>
      <c r="I144" s="6"/>
      <c r="J144" s="7"/>
    </row>
    <row r="145" spans="2:10" ht="12.75" customHeight="1">
      <c r="B145" s="3"/>
      <c r="C145" s="5"/>
      <c r="D145" s="5"/>
      <c r="E145" s="6"/>
      <c r="F145" s="6"/>
      <c r="G145" s="6"/>
      <c r="H145" s="6"/>
      <c r="I145" s="6"/>
      <c r="J145" s="7"/>
    </row>
    <row r="146" spans="2:10" ht="13.5" customHeight="1">
      <c r="B146" s="3"/>
      <c r="C146" s="5"/>
      <c r="D146" s="5"/>
      <c r="E146" s="6"/>
      <c r="F146" s="6"/>
      <c r="G146" s="6"/>
      <c r="H146" s="6"/>
      <c r="I146" s="6"/>
      <c r="J146" s="7"/>
    </row>
    <row r="147" spans="2:10" ht="12.75">
      <c r="B147" s="3"/>
      <c r="C147" s="1"/>
      <c r="D147" s="1"/>
      <c r="E147" s="1"/>
      <c r="F147" s="1"/>
      <c r="G147" s="1"/>
      <c r="H147" s="1"/>
      <c r="I147" s="1"/>
      <c r="J147" s="1"/>
    </row>
    <row r="148" spans="2:10" ht="12.75">
      <c r="B148" s="3"/>
      <c r="C148" s="1"/>
      <c r="D148" s="1"/>
      <c r="E148" s="1"/>
      <c r="F148" s="1"/>
      <c r="G148" s="1"/>
      <c r="H148" s="1"/>
      <c r="I148" s="1"/>
      <c r="J148" s="1"/>
    </row>
    <row r="149" spans="2:10" ht="12.75">
      <c r="B149" s="3"/>
      <c r="C149" s="1"/>
      <c r="D149" s="1"/>
      <c r="E149" s="1"/>
      <c r="F149" s="1"/>
      <c r="G149" s="1"/>
      <c r="H149" s="1"/>
      <c r="I149" s="1"/>
      <c r="J149" s="1"/>
    </row>
    <row r="150" spans="2:10" ht="12.75">
      <c r="B150" s="12"/>
      <c r="C150" s="10"/>
      <c r="D150" s="10"/>
      <c r="E150" s="10"/>
      <c r="F150" s="10"/>
      <c r="G150" s="1"/>
      <c r="H150" s="1"/>
      <c r="I150" s="1"/>
      <c r="J150" s="1"/>
    </row>
    <row r="151" spans="2:10" ht="12.75">
      <c r="B151" s="3"/>
      <c r="C151" s="1"/>
      <c r="D151" s="1"/>
      <c r="E151" s="11"/>
      <c r="F151" s="1"/>
      <c r="G151" s="1"/>
      <c r="H151" s="1"/>
      <c r="I151" s="1"/>
      <c r="J151" s="1"/>
    </row>
    <row r="152" spans="2:10" ht="12.75">
      <c r="B152" s="3"/>
      <c r="C152" s="1"/>
      <c r="D152" s="1"/>
      <c r="E152" s="11"/>
      <c r="F152" s="1"/>
      <c r="G152" s="1"/>
      <c r="H152" s="1"/>
      <c r="I152" s="1"/>
      <c r="J152" s="1"/>
    </row>
    <row r="153" spans="3:10" ht="12.75">
      <c r="C153" s="1"/>
      <c r="D153" s="1"/>
      <c r="E153" s="11"/>
      <c r="F153" s="1"/>
      <c r="G153" s="1"/>
      <c r="H153" s="1"/>
      <c r="I153" s="1"/>
      <c r="J153" s="1"/>
    </row>
    <row r="154" spans="3:10" ht="12.75">
      <c r="C154" s="1"/>
      <c r="D154" s="1"/>
      <c r="E154" s="11"/>
      <c r="F154" s="1"/>
      <c r="G154" s="1"/>
      <c r="H154" s="1"/>
      <c r="I154" s="1"/>
      <c r="J154" s="1"/>
    </row>
    <row r="155" spans="3:10" ht="12.75">
      <c r="C155" s="1"/>
      <c r="D155" s="1"/>
      <c r="E155" s="11"/>
      <c r="F155" s="1"/>
      <c r="G155" s="1"/>
      <c r="H155" s="1"/>
      <c r="I155" s="1"/>
      <c r="J155" s="1"/>
    </row>
    <row r="156" spans="3:10" ht="12.75">
      <c r="C156" s="1"/>
      <c r="D156" s="1"/>
      <c r="E156" s="11"/>
      <c r="F156" s="1"/>
      <c r="G156" s="1"/>
      <c r="H156" s="1"/>
      <c r="I156" s="1"/>
      <c r="J156" s="1"/>
    </row>
    <row r="157" spans="3:10" ht="12.75">
      <c r="C157" s="1"/>
      <c r="D157" s="1"/>
      <c r="E157" s="11"/>
      <c r="F157" s="1"/>
      <c r="G157" s="1"/>
      <c r="H157" s="1"/>
      <c r="I157" s="1"/>
      <c r="J157" s="1"/>
    </row>
    <row r="158" spans="3:10" ht="12.75">
      <c r="C158" s="1"/>
      <c r="D158" s="1"/>
      <c r="E158" s="11"/>
      <c r="F158" s="1"/>
      <c r="G158" s="1"/>
      <c r="H158" s="1"/>
      <c r="I158" s="1"/>
      <c r="J158" s="1"/>
    </row>
    <row r="159" spans="3:10" ht="12.75">
      <c r="C159" s="1"/>
      <c r="D159" s="1"/>
      <c r="E159" s="11"/>
      <c r="F159" s="1"/>
      <c r="G159" s="1"/>
      <c r="H159" s="1"/>
      <c r="I159" s="1"/>
      <c r="J159" s="1"/>
    </row>
    <row r="160" spans="3:10" ht="12.75">
      <c r="C160" s="1"/>
      <c r="D160" s="1"/>
      <c r="E160" s="11"/>
      <c r="F160" s="1"/>
      <c r="G160" s="1"/>
      <c r="H160" s="1"/>
      <c r="I160" s="1"/>
      <c r="J160" s="1"/>
    </row>
    <row r="161" spans="3:10" ht="12.75">
      <c r="C161" s="1"/>
      <c r="D161" s="1"/>
      <c r="E161" s="11"/>
      <c r="F161" s="1"/>
      <c r="G161" s="1"/>
      <c r="H161" s="1"/>
      <c r="I161" s="1"/>
      <c r="J161" s="1"/>
    </row>
    <row r="162" spans="3:10" ht="12.75">
      <c r="C162" s="1"/>
      <c r="D162" s="1"/>
      <c r="E162" s="11"/>
      <c r="F162" s="1"/>
      <c r="G162" s="1"/>
      <c r="H162" s="1"/>
      <c r="I162" s="1"/>
      <c r="J162" s="1"/>
    </row>
    <row r="163" spans="3:10" ht="12.75">
      <c r="C163" s="1"/>
      <c r="D163" s="1"/>
      <c r="E163" s="11"/>
      <c r="F163" s="1"/>
      <c r="G163" s="1"/>
      <c r="H163" s="1"/>
      <c r="I163" s="1"/>
      <c r="J163" s="1"/>
    </row>
    <row r="164" spans="3:10" ht="12.75">
      <c r="C164" s="1"/>
      <c r="D164" s="1"/>
      <c r="E164" s="11"/>
      <c r="F164" s="1"/>
      <c r="G164" s="1"/>
      <c r="H164" s="1"/>
      <c r="I164" s="1"/>
      <c r="J164" s="1"/>
    </row>
    <row r="165" spans="3:10" ht="12.75">
      <c r="C165" s="1"/>
      <c r="D165" s="1"/>
      <c r="E165" s="11"/>
      <c r="F165" s="1"/>
      <c r="G165" s="1"/>
      <c r="H165" s="1"/>
      <c r="I165" s="1"/>
      <c r="J165" s="1"/>
    </row>
    <row r="166" spans="3:10" ht="12.75">
      <c r="C166" s="1"/>
      <c r="D166" s="1"/>
      <c r="E166" s="11"/>
      <c r="F166" s="1"/>
      <c r="G166" s="1"/>
      <c r="H166" s="1"/>
      <c r="I166" s="1"/>
      <c r="J166" s="1"/>
    </row>
    <row r="167" spans="3:10" ht="12.75">
      <c r="C167" s="1"/>
      <c r="D167" s="1"/>
      <c r="E167" s="11"/>
      <c r="F167" s="1"/>
      <c r="G167" s="1"/>
      <c r="H167" s="1"/>
      <c r="I167" s="1"/>
      <c r="J167" s="1"/>
    </row>
    <row r="168" spans="3:10" ht="12.75">
      <c r="C168" s="1"/>
      <c r="D168" s="1"/>
      <c r="E168" s="1"/>
      <c r="F168" s="1"/>
      <c r="G168" s="1"/>
      <c r="H168" s="1"/>
      <c r="I168" s="1"/>
      <c r="J168" s="1"/>
    </row>
    <row r="169" spans="3:10" ht="12.75">
      <c r="C169" s="1"/>
      <c r="D169" s="1"/>
      <c r="E169" s="1"/>
      <c r="F169" s="1"/>
      <c r="G169" s="1"/>
      <c r="H169" s="1"/>
      <c r="I169" s="1"/>
      <c r="J169" s="1"/>
    </row>
    <row r="170" spans="3:10" ht="12.75">
      <c r="C170" s="1"/>
      <c r="D170" s="1"/>
      <c r="E170" s="1"/>
      <c r="F170" s="1"/>
      <c r="G170" s="1"/>
      <c r="H170" s="1"/>
      <c r="I170" s="1"/>
      <c r="J170" s="1"/>
    </row>
  </sheetData>
  <sheetProtection/>
  <mergeCells count="41">
    <mergeCell ref="B3:J3"/>
    <mergeCell ref="B4:J4"/>
    <mergeCell ref="B6:B9"/>
    <mergeCell ref="C6:C9"/>
    <mergeCell ref="D6:D9"/>
    <mergeCell ref="E6:E9"/>
    <mergeCell ref="F6:I7"/>
    <mergeCell ref="J6:J9"/>
    <mergeCell ref="F8:F9"/>
    <mergeCell ref="G8:G9"/>
    <mergeCell ref="H8:H9"/>
    <mergeCell ref="I8:I9"/>
    <mergeCell ref="B113:C113"/>
    <mergeCell ref="B121:J121"/>
    <mergeCell ref="B126:J126"/>
    <mergeCell ref="C131:J131"/>
    <mergeCell ref="C133:D133"/>
    <mergeCell ref="E133:F133"/>
    <mergeCell ref="G133:I133"/>
    <mergeCell ref="C134:D134"/>
    <mergeCell ref="E134:F134"/>
    <mergeCell ref="B129:C129"/>
    <mergeCell ref="B130:C130"/>
    <mergeCell ref="E135:F135"/>
    <mergeCell ref="C136:D136"/>
    <mergeCell ref="E136:F136"/>
    <mergeCell ref="C137:D137"/>
    <mergeCell ref="E137:F137"/>
    <mergeCell ref="C139:D139"/>
    <mergeCell ref="E139:F139"/>
    <mergeCell ref="C138:D138"/>
    <mergeCell ref="E138:F138"/>
    <mergeCell ref="C135:D135"/>
    <mergeCell ref="C143:D143"/>
    <mergeCell ref="E143:F143"/>
    <mergeCell ref="C140:D140"/>
    <mergeCell ref="E140:F140"/>
    <mergeCell ref="C141:D141"/>
    <mergeCell ref="E141:F141"/>
    <mergeCell ref="C142:D142"/>
    <mergeCell ref="E142:F142"/>
  </mergeCells>
  <printOptions/>
  <pageMargins left="0.25" right="0.25" top="0.75" bottom="0.75" header="0.3" footer="0.3"/>
  <pageSetup fitToHeight="0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7"/>
  <sheetViews>
    <sheetView zoomScalePageLayoutView="0" workbookViewId="0" topLeftCell="A1">
      <selection activeCell="C104" sqref="C104"/>
    </sheetView>
  </sheetViews>
  <sheetFormatPr defaultColWidth="9.140625" defaultRowHeight="12.75" outlineLevelRow="1"/>
  <cols>
    <col min="1" max="1" width="15.57421875" style="0" customWidth="1"/>
    <col min="2" max="2" width="7.7109375" style="0" customWidth="1"/>
    <col min="3" max="3" width="57.7109375" style="0" customWidth="1"/>
    <col min="4" max="4" width="14.140625" style="0" customWidth="1"/>
    <col min="5" max="5" width="14.00390625" style="0" customWidth="1"/>
    <col min="6" max="6" width="15.7109375" style="0" customWidth="1"/>
    <col min="7" max="7" width="13.421875" style="0" customWidth="1"/>
    <col min="8" max="8" width="12.57421875" style="0" customWidth="1"/>
    <col min="9" max="9" width="16.8515625" style="0" customWidth="1"/>
    <col min="10" max="10" width="26.57421875" style="0" customWidth="1"/>
    <col min="11" max="11" width="14.00390625" style="0" customWidth="1"/>
    <col min="12" max="12" width="12.7109375" style="0" bestFit="1" customWidth="1"/>
    <col min="13" max="13" width="15.57421875" style="0" customWidth="1"/>
    <col min="14" max="14" width="12.7109375" style="0" customWidth="1"/>
    <col min="15" max="15" width="12.57421875" style="0" customWidth="1"/>
  </cols>
  <sheetData>
    <row r="1" ht="7.5" customHeight="1"/>
    <row r="2" spans="2:10" ht="18.75" customHeight="1">
      <c r="B2" s="127" t="s">
        <v>5</v>
      </c>
      <c r="C2" s="128"/>
      <c r="D2" s="128"/>
      <c r="E2" s="128"/>
      <c r="F2" s="128"/>
      <c r="G2" s="128"/>
      <c r="H2" s="128"/>
      <c r="I2" s="128"/>
      <c r="J2" s="128"/>
    </row>
    <row r="3" spans="2:10" ht="21" customHeight="1">
      <c r="B3" s="127" t="s">
        <v>100</v>
      </c>
      <c r="C3" s="128"/>
      <c r="D3" s="128"/>
      <c r="E3" s="128"/>
      <c r="F3" s="128"/>
      <c r="G3" s="128"/>
      <c r="H3" s="128"/>
      <c r="I3" s="128"/>
      <c r="J3" s="128"/>
    </row>
    <row r="4" spans="2:10" ht="15.75">
      <c r="B4" s="22"/>
      <c r="C4" s="23"/>
      <c r="D4" s="23"/>
      <c r="E4" s="23"/>
      <c r="F4" s="23"/>
      <c r="G4" s="23"/>
      <c r="H4" s="23"/>
      <c r="I4" s="23"/>
      <c r="J4" s="25" t="s">
        <v>4</v>
      </c>
    </row>
    <row r="5" spans="2:10" ht="12.75" customHeight="1">
      <c r="B5" s="129" t="s">
        <v>0</v>
      </c>
      <c r="C5" s="133" t="s">
        <v>1</v>
      </c>
      <c r="D5" s="133" t="s">
        <v>78</v>
      </c>
      <c r="E5" s="133" t="s">
        <v>99</v>
      </c>
      <c r="F5" s="142" t="s">
        <v>2</v>
      </c>
      <c r="G5" s="143"/>
      <c r="H5" s="143"/>
      <c r="I5" s="144"/>
      <c r="J5" s="133" t="s">
        <v>3</v>
      </c>
    </row>
    <row r="6" spans="2:10" ht="9" customHeight="1">
      <c r="B6" s="130"/>
      <c r="C6" s="139"/>
      <c r="D6" s="140"/>
      <c r="E6" s="140"/>
      <c r="F6" s="145"/>
      <c r="G6" s="146"/>
      <c r="H6" s="146"/>
      <c r="I6" s="147"/>
      <c r="J6" s="139"/>
    </row>
    <row r="7" spans="2:10" ht="12.75">
      <c r="B7" s="130"/>
      <c r="C7" s="139"/>
      <c r="D7" s="140"/>
      <c r="E7" s="140"/>
      <c r="F7" s="133" t="s">
        <v>7</v>
      </c>
      <c r="G7" s="133" t="s">
        <v>8</v>
      </c>
      <c r="H7" s="133" t="s">
        <v>9</v>
      </c>
      <c r="I7" s="133" t="s">
        <v>10</v>
      </c>
      <c r="J7" s="139"/>
    </row>
    <row r="8" spans="2:10" ht="51.75" customHeight="1">
      <c r="B8" s="130"/>
      <c r="C8" s="134"/>
      <c r="D8" s="141"/>
      <c r="E8" s="141"/>
      <c r="F8" s="134"/>
      <c r="G8" s="134"/>
      <c r="H8" s="134"/>
      <c r="I8" s="134"/>
      <c r="J8" s="134"/>
    </row>
    <row r="9" spans="2:12" s="48" customFormat="1" ht="37.5" customHeight="1">
      <c r="B9" s="44">
        <v>1</v>
      </c>
      <c r="C9" s="46" t="s">
        <v>55</v>
      </c>
      <c r="D9" s="45">
        <v>2016</v>
      </c>
      <c r="E9" s="65">
        <f>F9+G9+H9+I9</f>
        <v>32695.89</v>
      </c>
      <c r="F9" s="65">
        <f>F11+F12+F13</f>
        <v>0</v>
      </c>
      <c r="G9" s="65">
        <f>G11+G12+G13</f>
        <v>23101.91</v>
      </c>
      <c r="H9" s="65">
        <f>H11+H12+H13</f>
        <v>9593.98</v>
      </c>
      <c r="I9" s="65">
        <f>I11+I12+I13</f>
        <v>0</v>
      </c>
      <c r="J9" s="43"/>
      <c r="L9" s="92">
        <f>E9</f>
        <v>32695.89</v>
      </c>
    </row>
    <row r="10" spans="2:10" s="19" customFormat="1" ht="23.25" customHeight="1">
      <c r="B10" s="26"/>
      <c r="C10" s="50" t="s">
        <v>33</v>
      </c>
      <c r="D10" s="26"/>
      <c r="E10" s="66"/>
      <c r="F10" s="66"/>
      <c r="G10" s="66"/>
      <c r="H10" s="66"/>
      <c r="I10" s="66"/>
      <c r="J10" s="31"/>
    </row>
    <row r="11" spans="2:10" ht="64.5" customHeight="1">
      <c r="B11" s="58" t="s">
        <v>62</v>
      </c>
      <c r="C11" s="76" t="s">
        <v>101</v>
      </c>
      <c r="D11" s="67"/>
      <c r="E11" s="66">
        <f>F11+G11+H11+I11</f>
        <v>32695.89</v>
      </c>
      <c r="F11" s="64">
        <v>0</v>
      </c>
      <c r="G11" s="89">
        <v>23101.91</v>
      </c>
      <c r="H11" s="89">
        <v>9593.98</v>
      </c>
      <c r="I11" s="64">
        <v>0</v>
      </c>
      <c r="J11" s="91" t="s">
        <v>162</v>
      </c>
    </row>
    <row r="12" spans="2:10" ht="64.5" customHeight="1">
      <c r="B12" s="58" t="s">
        <v>102</v>
      </c>
      <c r="C12" s="85" t="s">
        <v>103</v>
      </c>
      <c r="D12" s="67"/>
      <c r="E12" s="66">
        <f>F12+G12+H12+I12</f>
        <v>0</v>
      </c>
      <c r="F12" s="64">
        <v>0</v>
      </c>
      <c r="G12" s="89">
        <v>0</v>
      </c>
      <c r="H12" s="89">
        <v>0</v>
      </c>
      <c r="I12" s="64">
        <v>0</v>
      </c>
      <c r="J12" s="91" t="s">
        <v>104</v>
      </c>
    </row>
    <row r="13" spans="2:10" ht="92.25" customHeight="1">
      <c r="B13" s="58" t="s">
        <v>105</v>
      </c>
      <c r="C13" s="85" t="s">
        <v>106</v>
      </c>
      <c r="D13" s="67"/>
      <c r="E13" s="66">
        <f>F13+G13+H13+I13</f>
        <v>0</v>
      </c>
      <c r="F13" s="64">
        <v>0</v>
      </c>
      <c r="G13" s="89">
        <v>0</v>
      </c>
      <c r="H13" s="89">
        <v>0</v>
      </c>
      <c r="I13" s="64">
        <v>0</v>
      </c>
      <c r="J13" s="91" t="s">
        <v>163</v>
      </c>
    </row>
    <row r="14" spans="2:10" s="48" customFormat="1" ht="36" customHeight="1" hidden="1">
      <c r="B14" s="44">
        <v>2</v>
      </c>
      <c r="C14" s="46" t="s">
        <v>32</v>
      </c>
      <c r="D14" s="45">
        <v>2016</v>
      </c>
      <c r="E14" s="65">
        <f>F14+G14+H14+I14</f>
        <v>0</v>
      </c>
      <c r="F14" s="65">
        <f>F16+F17</f>
        <v>0</v>
      </c>
      <c r="G14" s="65">
        <f>G16+G17</f>
        <v>0</v>
      </c>
      <c r="H14" s="65">
        <f>H16+H17</f>
        <v>0</v>
      </c>
      <c r="I14" s="65">
        <f>I16+I17</f>
        <v>0</v>
      </c>
      <c r="J14" s="43"/>
    </row>
    <row r="15" spans="2:10" s="19" customFormat="1" ht="23.25" customHeight="1" hidden="1">
      <c r="B15" s="26"/>
      <c r="C15" s="50" t="s">
        <v>33</v>
      </c>
      <c r="D15" s="26"/>
      <c r="E15" s="66"/>
      <c r="F15" s="68"/>
      <c r="G15" s="66"/>
      <c r="H15" s="68"/>
      <c r="I15" s="68"/>
      <c r="J15" s="31"/>
    </row>
    <row r="16" spans="2:10" s="19" customFormat="1" ht="46.5" customHeight="1" hidden="1">
      <c r="B16" s="58" t="s">
        <v>23</v>
      </c>
      <c r="C16" s="29"/>
      <c r="D16" s="30"/>
      <c r="E16" s="68">
        <f>F16+G16+H16+I16</f>
        <v>0</v>
      </c>
      <c r="F16" s="69"/>
      <c r="G16" s="69"/>
      <c r="H16" s="69"/>
      <c r="I16" s="69"/>
      <c r="J16" s="31"/>
    </row>
    <row r="17" spans="2:10" s="19" customFormat="1" ht="42.75" customHeight="1" hidden="1">
      <c r="B17" s="58" t="s">
        <v>42</v>
      </c>
      <c r="C17" s="29"/>
      <c r="D17" s="30"/>
      <c r="E17" s="68">
        <f>F17+G17+H17+I17</f>
        <v>0</v>
      </c>
      <c r="F17" s="69"/>
      <c r="G17" s="64"/>
      <c r="H17" s="69"/>
      <c r="I17" s="69"/>
      <c r="J17" s="56"/>
    </row>
    <row r="18" spans="2:12" s="48" customFormat="1" ht="65.25" customHeight="1">
      <c r="B18" s="44">
        <v>2</v>
      </c>
      <c r="C18" s="46" t="s">
        <v>34</v>
      </c>
      <c r="D18" s="45">
        <v>2016</v>
      </c>
      <c r="E18" s="65">
        <f>F18+G18+H18+I18</f>
        <v>29583.86</v>
      </c>
      <c r="F18" s="65">
        <f>F20+F21+F22+F23</f>
        <v>0</v>
      </c>
      <c r="G18" s="65">
        <f>G20+G21+G22+G23</f>
        <v>0</v>
      </c>
      <c r="H18" s="65">
        <f>H20+H21+H22+H23</f>
        <v>3083.86</v>
      </c>
      <c r="I18" s="65">
        <f>I20+I21+I22+I23</f>
        <v>26500</v>
      </c>
      <c r="J18" s="43"/>
      <c r="L18" s="92">
        <f>E18</f>
        <v>29583.86</v>
      </c>
    </row>
    <row r="19" spans="2:10" s="19" customFormat="1" ht="23.25" customHeight="1">
      <c r="B19" s="26"/>
      <c r="C19" s="50" t="s">
        <v>33</v>
      </c>
      <c r="D19" s="26"/>
      <c r="E19" s="66"/>
      <c r="F19" s="66"/>
      <c r="G19" s="66"/>
      <c r="H19" s="66"/>
      <c r="I19" s="66"/>
      <c r="J19" s="31"/>
    </row>
    <row r="20" spans="2:10" s="19" customFormat="1" ht="66" customHeight="1">
      <c r="B20" s="63" t="s">
        <v>23</v>
      </c>
      <c r="C20" s="62" t="s">
        <v>114</v>
      </c>
      <c r="D20" s="30"/>
      <c r="E20" s="66">
        <f>F20+G20+H20+I20</f>
        <v>0</v>
      </c>
      <c r="F20" s="64">
        <f>F21+F22+F23</f>
        <v>0</v>
      </c>
      <c r="G20" s="64">
        <f>G21+G22+G23</f>
        <v>0</v>
      </c>
      <c r="H20" s="64">
        <v>0</v>
      </c>
      <c r="I20" s="64">
        <v>0</v>
      </c>
      <c r="J20" s="56"/>
    </row>
    <row r="21" spans="2:10" s="19" customFormat="1" ht="53.25" customHeight="1">
      <c r="B21" s="63" t="s">
        <v>42</v>
      </c>
      <c r="C21" s="62" t="s">
        <v>117</v>
      </c>
      <c r="D21" s="30"/>
      <c r="E21" s="66">
        <f>F21+G21+H21+I21</f>
        <v>0</v>
      </c>
      <c r="F21" s="64">
        <v>0</v>
      </c>
      <c r="G21" s="64">
        <v>0</v>
      </c>
      <c r="H21" s="64">
        <v>0</v>
      </c>
      <c r="I21" s="64">
        <v>0</v>
      </c>
      <c r="J21" s="56"/>
    </row>
    <row r="22" spans="2:10" s="19" customFormat="1" ht="72" customHeight="1">
      <c r="B22" s="63" t="s">
        <v>115</v>
      </c>
      <c r="C22" s="62" t="s">
        <v>111</v>
      </c>
      <c r="D22" s="30"/>
      <c r="E22" s="66">
        <f>F22+G22+H22+I22</f>
        <v>3083.86</v>
      </c>
      <c r="F22" s="64">
        <v>0</v>
      </c>
      <c r="G22" s="64">
        <v>0</v>
      </c>
      <c r="H22" s="64">
        <v>3083.86</v>
      </c>
      <c r="I22" s="64">
        <v>0</v>
      </c>
      <c r="J22" s="56"/>
    </row>
    <row r="23" spans="2:10" s="19" customFormat="1" ht="45.75" customHeight="1">
      <c r="B23" s="63" t="s">
        <v>116</v>
      </c>
      <c r="C23" s="62" t="s">
        <v>112</v>
      </c>
      <c r="D23" s="30"/>
      <c r="E23" s="66">
        <f>F23+G23+H23+I23</f>
        <v>26500</v>
      </c>
      <c r="F23" s="64">
        <v>0</v>
      </c>
      <c r="G23" s="64">
        <v>0</v>
      </c>
      <c r="H23" s="64">
        <v>0</v>
      </c>
      <c r="I23" s="64">
        <v>26500</v>
      </c>
      <c r="J23" s="86" t="s">
        <v>113</v>
      </c>
    </row>
    <row r="24" spans="2:12" s="48" customFormat="1" ht="36" customHeight="1">
      <c r="B24" s="44">
        <v>3</v>
      </c>
      <c r="C24" s="46" t="s">
        <v>38</v>
      </c>
      <c r="D24" s="45">
        <v>2016</v>
      </c>
      <c r="E24" s="65">
        <f>F24+G24+H24+I24</f>
        <v>0</v>
      </c>
      <c r="F24" s="70">
        <f>F26+F27</f>
        <v>0</v>
      </c>
      <c r="G24" s="65">
        <f>G26+G27</f>
        <v>0</v>
      </c>
      <c r="H24" s="70">
        <f>H26+H27</f>
        <v>0</v>
      </c>
      <c r="I24" s="70">
        <f>I26+I27</f>
        <v>0</v>
      </c>
      <c r="J24" s="43"/>
      <c r="L24" s="92">
        <f>E24</f>
        <v>0</v>
      </c>
    </row>
    <row r="25" spans="2:10" s="19" customFormat="1" ht="23.25" customHeight="1">
      <c r="B25" s="26"/>
      <c r="C25" s="50" t="s">
        <v>33</v>
      </c>
      <c r="D25" s="26"/>
      <c r="E25" s="66"/>
      <c r="F25" s="68"/>
      <c r="G25" s="66"/>
      <c r="H25" s="68"/>
      <c r="I25" s="68"/>
      <c r="J25" s="31"/>
    </row>
    <row r="26" spans="2:10" s="19" customFormat="1" ht="64.5" customHeight="1">
      <c r="B26" s="63" t="s">
        <v>24</v>
      </c>
      <c r="C26" s="62" t="s">
        <v>107</v>
      </c>
      <c r="D26" s="30"/>
      <c r="E26" s="66">
        <f>F26+G26+H26+I26</f>
        <v>0</v>
      </c>
      <c r="F26" s="69">
        <v>0</v>
      </c>
      <c r="G26" s="64">
        <v>0</v>
      </c>
      <c r="H26" s="69">
        <v>0</v>
      </c>
      <c r="I26" s="69">
        <v>0</v>
      </c>
      <c r="J26" s="77"/>
    </row>
    <row r="27" spans="2:10" s="19" customFormat="1" ht="34.5" customHeight="1" hidden="1">
      <c r="B27" s="63" t="s">
        <v>56</v>
      </c>
      <c r="C27" s="62"/>
      <c r="D27" s="30"/>
      <c r="E27" s="66">
        <f>F27+G27+H27+I27</f>
        <v>0</v>
      </c>
      <c r="F27" s="69"/>
      <c r="G27" s="64"/>
      <c r="H27" s="69"/>
      <c r="I27" s="69"/>
      <c r="J27" s="56"/>
    </row>
    <row r="28" spans="2:12" s="48" customFormat="1" ht="48.75" customHeight="1">
      <c r="B28" s="44">
        <v>4</v>
      </c>
      <c r="C28" s="46" t="s">
        <v>118</v>
      </c>
      <c r="D28" s="45">
        <v>2016</v>
      </c>
      <c r="E28" s="65">
        <f>F28+G28+H28+I28</f>
        <v>0</v>
      </c>
      <c r="F28" s="65">
        <f>F29</f>
        <v>0</v>
      </c>
      <c r="G28" s="65">
        <f>G29</f>
        <v>0</v>
      </c>
      <c r="H28" s="65">
        <f>H29</f>
        <v>0</v>
      </c>
      <c r="I28" s="65">
        <f>I29</f>
        <v>0</v>
      </c>
      <c r="J28" s="43"/>
      <c r="L28" s="92">
        <f>E28</f>
        <v>0</v>
      </c>
    </row>
    <row r="29" spans="2:10" s="19" customFormat="1" ht="54.75" customHeight="1">
      <c r="B29" s="63" t="s">
        <v>26</v>
      </c>
      <c r="C29" s="87" t="s">
        <v>119</v>
      </c>
      <c r="D29" s="30"/>
      <c r="E29" s="66">
        <f>F29+G29+H29+I29</f>
        <v>0</v>
      </c>
      <c r="F29" s="64">
        <v>0</v>
      </c>
      <c r="G29" s="64">
        <v>0</v>
      </c>
      <c r="H29" s="64">
        <v>0</v>
      </c>
      <c r="I29" s="64">
        <v>0</v>
      </c>
      <c r="J29" s="86" t="s">
        <v>113</v>
      </c>
    </row>
    <row r="30" spans="2:12" s="48" customFormat="1" ht="49.5" customHeight="1">
      <c r="B30" s="44">
        <v>5</v>
      </c>
      <c r="C30" s="46" t="s">
        <v>122</v>
      </c>
      <c r="D30" s="45">
        <v>2016</v>
      </c>
      <c r="E30" s="65">
        <f>F30+G30+H30+I30</f>
        <v>0</v>
      </c>
      <c r="F30" s="65">
        <f>F32+F33</f>
        <v>0</v>
      </c>
      <c r="G30" s="65">
        <f>G32+G33</f>
        <v>0</v>
      </c>
      <c r="H30" s="65">
        <f>H32+H33</f>
        <v>0</v>
      </c>
      <c r="I30" s="65">
        <f>I32+I33</f>
        <v>0</v>
      </c>
      <c r="J30" s="43"/>
      <c r="L30" s="92">
        <f>E30</f>
        <v>0</v>
      </c>
    </row>
    <row r="31" spans="2:10" s="19" customFormat="1" ht="23.25" customHeight="1">
      <c r="B31" s="26"/>
      <c r="C31" s="50" t="s">
        <v>33</v>
      </c>
      <c r="D31" s="26"/>
      <c r="E31" s="66"/>
      <c r="F31" s="68"/>
      <c r="G31" s="66"/>
      <c r="H31" s="68"/>
      <c r="I31" s="68"/>
      <c r="J31" s="31"/>
    </row>
    <row r="32" spans="2:11" s="19" customFormat="1" ht="34.5" customHeight="1">
      <c r="B32" s="63" t="s">
        <v>27</v>
      </c>
      <c r="C32" s="62" t="s">
        <v>123</v>
      </c>
      <c r="D32" s="30"/>
      <c r="E32" s="66">
        <f>F32+G32+H32+I32</f>
        <v>0</v>
      </c>
      <c r="F32" s="64">
        <v>0</v>
      </c>
      <c r="G32" s="64">
        <v>0</v>
      </c>
      <c r="H32" s="69">
        <v>0</v>
      </c>
      <c r="I32" s="69">
        <v>0</v>
      </c>
      <c r="J32" s="69"/>
      <c r="K32" s="56"/>
    </row>
    <row r="33" spans="2:11" s="19" customFormat="1" ht="111" customHeight="1">
      <c r="B33" s="63" t="s">
        <v>125</v>
      </c>
      <c r="C33" s="62" t="s">
        <v>124</v>
      </c>
      <c r="D33" s="30"/>
      <c r="E33" s="66">
        <f>F33+G33+H33+I33</f>
        <v>0</v>
      </c>
      <c r="F33" s="64">
        <v>0</v>
      </c>
      <c r="G33" s="64">
        <v>0</v>
      </c>
      <c r="H33" s="69">
        <v>0</v>
      </c>
      <c r="I33" s="69">
        <v>0</v>
      </c>
      <c r="J33" s="69" t="s">
        <v>164</v>
      </c>
      <c r="K33" s="56"/>
    </row>
    <row r="34" spans="2:12" s="48" customFormat="1" ht="49.5" customHeight="1">
      <c r="B34" s="44">
        <v>6</v>
      </c>
      <c r="C34" s="46" t="s">
        <v>48</v>
      </c>
      <c r="D34" s="45">
        <v>2016</v>
      </c>
      <c r="E34" s="65">
        <f>F34+G34+H34+I34</f>
        <v>4010.9</v>
      </c>
      <c r="F34" s="65">
        <f>F36</f>
        <v>2616.626</v>
      </c>
      <c r="G34" s="65">
        <f>G36</f>
        <v>1394.274</v>
      </c>
      <c r="H34" s="65">
        <f>H36</f>
        <v>0</v>
      </c>
      <c r="I34" s="65">
        <f>I36</f>
        <v>0</v>
      </c>
      <c r="J34" s="43"/>
      <c r="L34" s="92">
        <f>E34</f>
        <v>4010.9</v>
      </c>
    </row>
    <row r="35" spans="2:10" s="19" customFormat="1" ht="23.25" customHeight="1">
      <c r="B35" s="26"/>
      <c r="C35" s="50" t="s">
        <v>33</v>
      </c>
      <c r="D35" s="26"/>
      <c r="E35" s="66"/>
      <c r="F35" s="68"/>
      <c r="G35" s="66"/>
      <c r="H35" s="68"/>
      <c r="I35" s="68"/>
      <c r="J35" s="31"/>
    </row>
    <row r="36" spans="2:11" s="19" customFormat="1" ht="34.5" customHeight="1">
      <c r="B36" s="63" t="s">
        <v>29</v>
      </c>
      <c r="C36" s="62" t="s">
        <v>49</v>
      </c>
      <c r="D36" s="30"/>
      <c r="E36" s="66">
        <f>F36+G36+H36+I36</f>
        <v>4010.9</v>
      </c>
      <c r="F36" s="64">
        <v>2616.626</v>
      </c>
      <c r="G36" s="95">
        <v>1394.274</v>
      </c>
      <c r="H36" s="69">
        <v>0</v>
      </c>
      <c r="I36" s="69">
        <v>0</v>
      </c>
      <c r="J36" s="69"/>
      <c r="K36" s="56"/>
    </row>
    <row r="37" spans="2:11" s="19" customFormat="1" ht="64.5" customHeight="1" hidden="1">
      <c r="B37" s="58" t="s">
        <v>97</v>
      </c>
      <c r="C37" s="29" t="s">
        <v>95</v>
      </c>
      <c r="D37" s="30"/>
      <c r="E37" s="66">
        <f>F37+G37+H37+I37</f>
        <v>0</v>
      </c>
      <c r="F37" s="64">
        <v>0</v>
      </c>
      <c r="G37" s="64"/>
      <c r="H37" s="69">
        <v>0</v>
      </c>
      <c r="I37" s="69">
        <v>0</v>
      </c>
      <c r="J37" s="69"/>
      <c r="K37" s="56"/>
    </row>
    <row r="38" spans="2:11" s="19" customFormat="1" ht="21" customHeight="1" hidden="1">
      <c r="B38" s="58"/>
      <c r="C38" s="29" t="s">
        <v>22</v>
      </c>
      <c r="D38" s="30"/>
      <c r="E38" s="66"/>
      <c r="F38" s="64"/>
      <c r="G38" s="64"/>
      <c r="H38" s="69"/>
      <c r="I38" s="69"/>
      <c r="J38" s="69"/>
      <c r="K38" s="56"/>
    </row>
    <row r="39" spans="2:12" s="48" customFormat="1" ht="36.75" customHeight="1">
      <c r="B39" s="44">
        <v>7</v>
      </c>
      <c r="C39" s="46" t="s">
        <v>32</v>
      </c>
      <c r="D39" s="45">
        <v>2016</v>
      </c>
      <c r="E39" s="65">
        <f>F39+G39+H39+I39</f>
        <v>1519.49</v>
      </c>
      <c r="F39" s="65">
        <f>F42+F41</f>
        <v>0</v>
      </c>
      <c r="G39" s="65">
        <f>G42+G41</f>
        <v>1519.49</v>
      </c>
      <c r="H39" s="65">
        <f>H42+H41</f>
        <v>0</v>
      </c>
      <c r="I39" s="65">
        <f>I42+I41</f>
        <v>0</v>
      </c>
      <c r="J39" s="43"/>
      <c r="L39" s="92">
        <f>E39</f>
        <v>1519.49</v>
      </c>
    </row>
    <row r="40" spans="2:10" s="19" customFormat="1" ht="23.25" customHeight="1">
      <c r="B40" s="26"/>
      <c r="C40" s="50" t="s">
        <v>33</v>
      </c>
      <c r="D40" s="26"/>
      <c r="E40" s="66"/>
      <c r="F40" s="68"/>
      <c r="G40" s="66"/>
      <c r="H40" s="68"/>
      <c r="I40" s="68"/>
      <c r="J40" s="31"/>
    </row>
    <row r="41" spans="2:11" s="19" customFormat="1" ht="82.5" customHeight="1">
      <c r="B41" s="63" t="s">
        <v>30</v>
      </c>
      <c r="C41" s="62" t="s">
        <v>120</v>
      </c>
      <c r="D41" s="30"/>
      <c r="E41" s="66">
        <f>F41+G41+H41+I41</f>
        <v>403.95</v>
      </c>
      <c r="F41" s="64">
        <v>0</v>
      </c>
      <c r="G41" s="64">
        <v>403.95</v>
      </c>
      <c r="H41" s="69">
        <v>0</v>
      </c>
      <c r="I41" s="69">
        <v>0</v>
      </c>
      <c r="J41" s="69"/>
      <c r="K41" s="56"/>
    </row>
    <row r="42" spans="2:11" s="19" customFormat="1" ht="82.5" customHeight="1">
      <c r="B42" s="63" t="s">
        <v>126</v>
      </c>
      <c r="C42" s="62" t="s">
        <v>121</v>
      </c>
      <c r="D42" s="30"/>
      <c r="E42" s="66">
        <f>F42+G42+H42+I42</f>
        <v>1115.54</v>
      </c>
      <c r="F42" s="64">
        <v>0</v>
      </c>
      <c r="G42" s="64">
        <v>1115.54</v>
      </c>
      <c r="H42" s="69">
        <v>0</v>
      </c>
      <c r="I42" s="69">
        <v>0</v>
      </c>
      <c r="J42" s="69"/>
      <c r="K42" s="56"/>
    </row>
    <row r="43" spans="2:11" s="19" customFormat="1" ht="36" customHeight="1" hidden="1">
      <c r="B43" s="58" t="s">
        <v>98</v>
      </c>
      <c r="C43" s="29" t="s">
        <v>96</v>
      </c>
      <c r="D43" s="30"/>
      <c r="E43" s="66">
        <f>F43+G43+H43+I43</f>
        <v>0</v>
      </c>
      <c r="F43" s="64"/>
      <c r="G43" s="64"/>
      <c r="H43" s="69">
        <v>0</v>
      </c>
      <c r="I43" s="69">
        <v>0</v>
      </c>
      <c r="J43" s="69"/>
      <c r="K43" s="56"/>
    </row>
    <row r="44" spans="2:12" s="48" customFormat="1" ht="69.75" customHeight="1">
      <c r="B44" s="44">
        <v>8</v>
      </c>
      <c r="C44" s="46" t="s">
        <v>63</v>
      </c>
      <c r="D44" s="45">
        <v>2016</v>
      </c>
      <c r="E44" s="65">
        <f>F44+G44+H44+I44</f>
        <v>701847.8749999999</v>
      </c>
      <c r="F44" s="65">
        <f>F46</f>
        <v>330047.31999999995</v>
      </c>
      <c r="G44" s="65">
        <f>G46</f>
        <v>1191.566</v>
      </c>
      <c r="H44" s="65">
        <f>H46</f>
        <v>365659.7089999999</v>
      </c>
      <c r="I44" s="65">
        <f>I46</f>
        <v>4949.28</v>
      </c>
      <c r="J44" s="43"/>
      <c r="L44" s="92">
        <f>E44</f>
        <v>701847.8749999999</v>
      </c>
    </row>
    <row r="45" spans="2:10" s="19" customFormat="1" ht="23.25" customHeight="1">
      <c r="B45" s="26"/>
      <c r="C45" s="50" t="s">
        <v>33</v>
      </c>
      <c r="D45" s="26"/>
      <c r="E45" s="66"/>
      <c r="F45" s="68"/>
      <c r="G45" s="66"/>
      <c r="H45" s="68"/>
      <c r="I45" s="68"/>
      <c r="J45" s="31"/>
    </row>
    <row r="46" spans="2:10" s="19" customFormat="1" ht="48.75" customHeight="1">
      <c r="B46" s="63" t="s">
        <v>86</v>
      </c>
      <c r="C46" s="62" t="s">
        <v>71</v>
      </c>
      <c r="D46" s="30"/>
      <c r="E46" s="66">
        <f aca="true" t="shared" si="0" ref="E46:E51">F46+G46+H46+I46</f>
        <v>701847.8749999999</v>
      </c>
      <c r="F46" s="64">
        <f>F47+F48+F49+F50+F51</f>
        <v>330047.31999999995</v>
      </c>
      <c r="G46" s="64">
        <f>G47+G48+G49+G50+G51</f>
        <v>1191.566</v>
      </c>
      <c r="H46" s="64">
        <f>H47+H48+H49+H50+H51</f>
        <v>365659.7089999999</v>
      </c>
      <c r="I46" s="64">
        <f>I47+I48+I49+I50+I51</f>
        <v>4949.28</v>
      </c>
      <c r="J46" s="56"/>
    </row>
    <row r="47" spans="2:10" s="19" customFormat="1" ht="38.25" customHeight="1">
      <c r="B47" s="63" t="s">
        <v>127</v>
      </c>
      <c r="C47" s="62" t="s">
        <v>72</v>
      </c>
      <c r="D47" s="30"/>
      <c r="E47" s="66">
        <f t="shared" si="0"/>
        <v>160235.774</v>
      </c>
      <c r="F47" s="64">
        <v>145336.875</v>
      </c>
      <c r="G47" s="64">
        <v>0</v>
      </c>
      <c r="H47" s="64">
        <v>14898.899</v>
      </c>
      <c r="I47" s="64">
        <v>0</v>
      </c>
      <c r="J47" s="56"/>
    </row>
    <row r="48" spans="2:10" s="19" customFormat="1" ht="41.25" customHeight="1">
      <c r="B48" s="63" t="s">
        <v>128</v>
      </c>
      <c r="C48" s="62" t="s">
        <v>84</v>
      </c>
      <c r="D48" s="30"/>
      <c r="E48" s="66">
        <f t="shared" si="0"/>
        <v>529424.3319999999</v>
      </c>
      <c r="F48" s="64">
        <v>179417.911</v>
      </c>
      <c r="G48" s="64">
        <v>0</v>
      </c>
      <c r="H48" s="64">
        <v>350006.421</v>
      </c>
      <c r="I48" s="64">
        <v>0</v>
      </c>
      <c r="J48" s="56"/>
    </row>
    <row r="49" spans="2:10" s="47" customFormat="1" ht="38.25" customHeight="1">
      <c r="B49" s="63" t="s">
        <v>129</v>
      </c>
      <c r="C49" s="52" t="s">
        <v>88</v>
      </c>
      <c r="D49" s="26"/>
      <c r="E49" s="66">
        <f t="shared" si="0"/>
        <v>0</v>
      </c>
      <c r="F49" s="64">
        <v>0</v>
      </c>
      <c r="G49" s="64">
        <v>0</v>
      </c>
      <c r="H49" s="64">
        <v>0</v>
      </c>
      <c r="I49" s="64">
        <v>0</v>
      </c>
      <c r="J49" s="31"/>
    </row>
    <row r="50" spans="2:10" s="47" customFormat="1" ht="26.25" customHeight="1">
      <c r="B50" s="63" t="s">
        <v>130</v>
      </c>
      <c r="C50" s="75" t="s">
        <v>74</v>
      </c>
      <c r="D50" s="26"/>
      <c r="E50" s="66">
        <f t="shared" si="0"/>
        <v>4034.5389999999998</v>
      </c>
      <c r="F50" s="64">
        <v>3481.25</v>
      </c>
      <c r="G50" s="64">
        <v>0</v>
      </c>
      <c r="H50" s="64">
        <v>553.289</v>
      </c>
      <c r="I50" s="64">
        <v>0</v>
      </c>
      <c r="J50" s="31"/>
    </row>
    <row r="51" spans="2:10" s="47" customFormat="1" ht="49.5" customHeight="1">
      <c r="B51" s="63" t="s">
        <v>131</v>
      </c>
      <c r="C51" s="29" t="s">
        <v>110</v>
      </c>
      <c r="D51" s="26"/>
      <c r="E51" s="66">
        <f t="shared" si="0"/>
        <v>8153.23</v>
      </c>
      <c r="F51" s="64">
        <v>1811.284</v>
      </c>
      <c r="G51" s="64">
        <v>1191.566</v>
      </c>
      <c r="H51" s="64">
        <v>201.1</v>
      </c>
      <c r="I51" s="64">
        <v>4949.28</v>
      </c>
      <c r="J51" s="31"/>
    </row>
    <row r="52" spans="2:12" s="19" customFormat="1" ht="83.25" customHeight="1">
      <c r="B52" s="41">
        <v>9</v>
      </c>
      <c r="C52" s="42" t="s">
        <v>108</v>
      </c>
      <c r="D52" s="45">
        <v>2016</v>
      </c>
      <c r="E52" s="65">
        <f>F52+G52+H52+I52</f>
        <v>4256.644</v>
      </c>
      <c r="F52" s="70">
        <f>F54</f>
        <v>0</v>
      </c>
      <c r="G52" s="70">
        <f>G54</f>
        <v>2821.05</v>
      </c>
      <c r="H52" s="70">
        <f>H54</f>
        <v>1435.594</v>
      </c>
      <c r="I52" s="70">
        <f>I54</f>
        <v>0</v>
      </c>
      <c r="J52" s="43"/>
      <c r="L52" s="72">
        <f>E52</f>
        <v>4256.644</v>
      </c>
    </row>
    <row r="53" spans="2:10" s="19" customFormat="1" ht="18.75" customHeight="1">
      <c r="B53" s="26"/>
      <c r="C53" s="50" t="s">
        <v>14</v>
      </c>
      <c r="D53" s="26"/>
      <c r="E53" s="37"/>
      <c r="F53" s="37"/>
      <c r="G53" s="37"/>
      <c r="H53" s="37"/>
      <c r="I53" s="37"/>
      <c r="J53" s="24"/>
    </row>
    <row r="54" spans="2:10" s="2" customFormat="1" ht="36.75" customHeight="1">
      <c r="B54" s="57" t="s">
        <v>35</v>
      </c>
      <c r="C54" s="29" t="s">
        <v>109</v>
      </c>
      <c r="D54" s="26"/>
      <c r="E54" s="66">
        <f>F54+G54+H54+I54</f>
        <v>4256.644</v>
      </c>
      <c r="F54" s="69">
        <v>0</v>
      </c>
      <c r="G54" s="64">
        <v>2821.05</v>
      </c>
      <c r="H54" s="64">
        <v>1435.594</v>
      </c>
      <c r="I54" s="69">
        <v>0</v>
      </c>
      <c r="J54" s="31"/>
    </row>
    <row r="55" spans="2:12" s="19" customFormat="1" ht="83.25" customHeight="1">
      <c r="B55" s="41">
        <v>10</v>
      </c>
      <c r="C55" s="42" t="s">
        <v>13</v>
      </c>
      <c r="D55" s="45">
        <v>2016</v>
      </c>
      <c r="E55" s="65">
        <f>F55+G55+H55+I55</f>
        <v>25754.628999999997</v>
      </c>
      <c r="F55" s="65">
        <f>F57+F58</f>
        <v>0</v>
      </c>
      <c r="G55" s="65">
        <f>G57+G58</f>
        <v>2885.604</v>
      </c>
      <c r="H55" s="65">
        <f>H57+H58</f>
        <v>22869.024999999998</v>
      </c>
      <c r="I55" s="65">
        <f>I57+I58</f>
        <v>0</v>
      </c>
      <c r="J55" s="43"/>
      <c r="L55" s="72">
        <f>E55</f>
        <v>25754.628999999997</v>
      </c>
    </row>
    <row r="56" spans="2:10" s="19" customFormat="1" ht="18.75" customHeight="1">
      <c r="B56" s="26"/>
      <c r="C56" s="50" t="s">
        <v>14</v>
      </c>
      <c r="D56" s="26"/>
      <c r="E56" s="37"/>
      <c r="F56" s="37"/>
      <c r="G56" s="37"/>
      <c r="H56" s="37"/>
      <c r="I56" s="37"/>
      <c r="J56" s="24"/>
    </row>
    <row r="57" spans="2:10" s="2" customFormat="1" ht="36.75" customHeight="1">
      <c r="B57" s="57" t="s">
        <v>36</v>
      </c>
      <c r="C57" s="29" t="s">
        <v>75</v>
      </c>
      <c r="D57" s="26"/>
      <c r="E57" s="66">
        <f>F57+G57+H57+I57</f>
        <v>22784.203999999998</v>
      </c>
      <c r="F57" s="69">
        <v>0</v>
      </c>
      <c r="G57" s="64">
        <v>2885.604</v>
      </c>
      <c r="H57" s="64">
        <v>19898.6</v>
      </c>
      <c r="I57" s="69">
        <v>0</v>
      </c>
      <c r="J57" s="31"/>
    </row>
    <row r="58" spans="2:10" s="2" customFormat="1" ht="39" customHeight="1">
      <c r="B58" s="57" t="s">
        <v>132</v>
      </c>
      <c r="C58" s="29" t="s">
        <v>76</v>
      </c>
      <c r="D58" s="26"/>
      <c r="E58" s="66">
        <f>F58+G58+H58+I58</f>
        <v>2970.425</v>
      </c>
      <c r="F58" s="69">
        <v>0</v>
      </c>
      <c r="G58" s="64">
        <v>0</v>
      </c>
      <c r="H58" s="64">
        <v>2970.425</v>
      </c>
      <c r="I58" s="69">
        <v>0</v>
      </c>
      <c r="J58" s="31"/>
    </row>
    <row r="59" spans="2:12" s="51" customFormat="1" ht="48.75" customHeight="1">
      <c r="B59" s="49">
        <v>11</v>
      </c>
      <c r="C59" s="42" t="s">
        <v>15</v>
      </c>
      <c r="D59" s="45">
        <v>2016</v>
      </c>
      <c r="E59" s="65">
        <f>F59+G59+H59+I59</f>
        <v>2104.257</v>
      </c>
      <c r="F59" s="70">
        <f>F61</f>
        <v>0</v>
      </c>
      <c r="G59" s="70">
        <f>G61</f>
        <v>0</v>
      </c>
      <c r="H59" s="65">
        <f>H61</f>
        <v>2104.257</v>
      </c>
      <c r="I59" s="70">
        <f>I61</f>
        <v>0</v>
      </c>
      <c r="J59" s="43"/>
      <c r="L59" s="93">
        <f>E59</f>
        <v>2104.257</v>
      </c>
    </row>
    <row r="60" spans="2:10" s="19" customFormat="1" ht="23.25" customHeight="1">
      <c r="B60" s="26"/>
      <c r="C60" s="50" t="s">
        <v>14</v>
      </c>
      <c r="D60" s="26"/>
      <c r="E60" s="37"/>
      <c r="F60" s="37"/>
      <c r="G60" s="37"/>
      <c r="H60" s="37"/>
      <c r="I60" s="37"/>
      <c r="J60" s="24"/>
    </row>
    <row r="61" spans="2:10" s="2" customFormat="1" ht="69" customHeight="1">
      <c r="B61" s="57" t="s">
        <v>37</v>
      </c>
      <c r="C61" s="29" t="s">
        <v>40</v>
      </c>
      <c r="D61" s="26"/>
      <c r="E61" s="66">
        <f>F61+G61+H61+I61</f>
        <v>2104.257</v>
      </c>
      <c r="F61" s="69">
        <v>0</v>
      </c>
      <c r="G61" s="69">
        <v>0</v>
      </c>
      <c r="H61" s="64">
        <v>2104.257</v>
      </c>
      <c r="I61" s="69">
        <v>0</v>
      </c>
      <c r="J61" s="31"/>
    </row>
    <row r="62" spans="2:12" s="19" customFormat="1" ht="37.5" customHeight="1">
      <c r="B62" s="41">
        <v>12</v>
      </c>
      <c r="C62" s="42" t="s">
        <v>12</v>
      </c>
      <c r="D62" s="45">
        <v>2016</v>
      </c>
      <c r="E62" s="65">
        <f>F62+G62+H62+I62</f>
        <v>468.527</v>
      </c>
      <c r="F62" s="70">
        <f>F64</f>
        <v>0</v>
      </c>
      <c r="G62" s="70">
        <f>G64</f>
        <v>0</v>
      </c>
      <c r="H62" s="65">
        <f>H64</f>
        <v>468.527</v>
      </c>
      <c r="I62" s="70">
        <f>I64</f>
        <v>0</v>
      </c>
      <c r="J62" s="43"/>
      <c r="L62" s="72">
        <f>E62</f>
        <v>468.527</v>
      </c>
    </row>
    <row r="63" spans="2:10" s="19" customFormat="1" ht="24.75" customHeight="1">
      <c r="B63" s="26"/>
      <c r="C63" s="50" t="s">
        <v>14</v>
      </c>
      <c r="D63" s="26"/>
      <c r="E63" s="55"/>
      <c r="F63" s="55"/>
      <c r="G63" s="55"/>
      <c r="H63" s="55"/>
      <c r="I63" s="55"/>
      <c r="J63" s="31"/>
    </row>
    <row r="64" spans="2:10" s="19" customFormat="1" ht="31.5" customHeight="1">
      <c r="B64" s="57" t="s">
        <v>39</v>
      </c>
      <c r="C64" s="52" t="s">
        <v>25</v>
      </c>
      <c r="D64" s="26"/>
      <c r="E64" s="66">
        <f>F64+G64+H64+I64</f>
        <v>468.527</v>
      </c>
      <c r="F64" s="69">
        <v>0</v>
      </c>
      <c r="G64" s="69">
        <v>0</v>
      </c>
      <c r="H64" s="64">
        <v>468.527</v>
      </c>
      <c r="I64" s="69">
        <v>0</v>
      </c>
      <c r="J64" s="31"/>
    </row>
    <row r="65" spans="1:12" s="19" customFormat="1" ht="31.5" customHeight="1">
      <c r="A65" s="81"/>
      <c r="B65" s="44">
        <v>13</v>
      </c>
      <c r="C65" s="46" t="s">
        <v>19</v>
      </c>
      <c r="D65" s="45">
        <v>2016</v>
      </c>
      <c r="E65" s="65">
        <f>F65+G65+H65+I65</f>
        <v>220756.737</v>
      </c>
      <c r="F65" s="65">
        <f>F75+F76+F77+F78+F79</f>
        <v>250.546</v>
      </c>
      <c r="G65" s="65">
        <f>G75+G76+G77+G78+G79</f>
        <v>125816.61899999998</v>
      </c>
      <c r="H65" s="65">
        <f>H75+H76+H77+H78+H79</f>
        <v>93906.315</v>
      </c>
      <c r="I65" s="65">
        <f>I75+I76+I77+I78+I79</f>
        <v>783.2570000000001</v>
      </c>
      <c r="J65" s="43"/>
      <c r="L65" s="72">
        <f>E65</f>
        <v>220756.737</v>
      </c>
    </row>
    <row r="66" spans="2:10" s="19" customFormat="1" ht="23.25" customHeight="1">
      <c r="B66" s="26"/>
      <c r="C66" s="50" t="s">
        <v>14</v>
      </c>
      <c r="D66" s="26"/>
      <c r="E66" s="55"/>
      <c r="F66" s="55"/>
      <c r="G66" s="66"/>
      <c r="H66" s="66"/>
      <c r="I66" s="55"/>
      <c r="J66" s="31"/>
    </row>
    <row r="67" spans="2:10" s="19" customFormat="1" ht="41.25" customHeight="1" hidden="1">
      <c r="B67" s="58" t="s">
        <v>85</v>
      </c>
      <c r="C67" s="33" t="s">
        <v>73</v>
      </c>
      <c r="D67" s="26"/>
      <c r="E67" s="66">
        <f>F67+G67+H67+I67</f>
        <v>0</v>
      </c>
      <c r="F67" s="69">
        <f>F68</f>
        <v>0</v>
      </c>
      <c r="G67" s="64"/>
      <c r="H67" s="64"/>
      <c r="I67" s="69"/>
      <c r="J67" s="135"/>
    </row>
    <row r="68" spans="2:10" s="19" customFormat="1" ht="24.75" customHeight="1" hidden="1">
      <c r="B68" s="58"/>
      <c r="C68" s="29" t="s">
        <v>59</v>
      </c>
      <c r="D68" s="30"/>
      <c r="E68" s="66">
        <f aca="true" t="shared" si="1" ref="E68:E77">F68+G68+H68+I68</f>
        <v>0</v>
      </c>
      <c r="F68" s="69">
        <v>0</v>
      </c>
      <c r="G68" s="64"/>
      <c r="H68" s="64"/>
      <c r="I68" s="69"/>
      <c r="J68" s="136"/>
    </row>
    <row r="69" spans="2:10" s="19" customFormat="1" ht="23.25" customHeight="1" hidden="1">
      <c r="B69" s="58" t="s">
        <v>51</v>
      </c>
      <c r="C69" s="53" t="s">
        <v>16</v>
      </c>
      <c r="D69" s="30"/>
      <c r="E69" s="66">
        <f t="shared" si="1"/>
        <v>0</v>
      </c>
      <c r="F69" s="69">
        <v>0</v>
      </c>
      <c r="G69" s="69"/>
      <c r="H69" s="69"/>
      <c r="I69" s="69"/>
      <c r="J69" s="31"/>
    </row>
    <row r="70" spans="2:10" s="19" customFormat="1" ht="23.25" customHeight="1" hidden="1">
      <c r="B70" s="58" t="s">
        <v>61</v>
      </c>
      <c r="C70" s="53" t="s">
        <v>17</v>
      </c>
      <c r="D70" s="30"/>
      <c r="E70" s="66">
        <f t="shared" si="1"/>
        <v>0</v>
      </c>
      <c r="F70" s="69">
        <v>0</v>
      </c>
      <c r="G70" s="69"/>
      <c r="H70" s="69"/>
      <c r="I70" s="69"/>
      <c r="J70" s="31"/>
    </row>
    <row r="71" spans="2:10" s="19" customFormat="1" ht="21.75" customHeight="1" hidden="1">
      <c r="B71" s="58" t="s">
        <v>64</v>
      </c>
      <c r="C71" s="32" t="s">
        <v>21</v>
      </c>
      <c r="D71" s="26"/>
      <c r="E71" s="66">
        <f t="shared" si="1"/>
        <v>0</v>
      </c>
      <c r="F71" s="69">
        <v>0</v>
      </c>
      <c r="G71" s="69"/>
      <c r="H71" s="69"/>
      <c r="I71" s="69"/>
      <c r="J71" s="31"/>
    </row>
    <row r="72" spans="2:10" s="19" customFormat="1" ht="27" customHeight="1" hidden="1">
      <c r="B72" s="58" t="s">
        <v>65</v>
      </c>
      <c r="C72" s="32" t="s">
        <v>43</v>
      </c>
      <c r="D72" s="26"/>
      <c r="E72" s="66">
        <f t="shared" si="1"/>
        <v>0</v>
      </c>
      <c r="F72" s="69">
        <v>0</v>
      </c>
      <c r="G72" s="69"/>
      <c r="H72" s="69"/>
      <c r="I72" s="69"/>
      <c r="J72" s="31"/>
    </row>
    <row r="73" spans="2:10" s="19" customFormat="1" ht="23.25" customHeight="1" hidden="1">
      <c r="B73" s="58" t="s">
        <v>66</v>
      </c>
      <c r="C73" s="33" t="s">
        <v>44</v>
      </c>
      <c r="D73" s="26"/>
      <c r="E73" s="66">
        <f t="shared" si="1"/>
        <v>0</v>
      </c>
      <c r="F73" s="69">
        <v>0</v>
      </c>
      <c r="G73" s="69"/>
      <c r="H73" s="69"/>
      <c r="I73" s="69"/>
      <c r="J73" s="31"/>
    </row>
    <row r="74" spans="2:10" s="19" customFormat="1" ht="20.25" customHeight="1" hidden="1">
      <c r="B74" s="58" t="s">
        <v>67</v>
      </c>
      <c r="C74" s="33" t="s">
        <v>22</v>
      </c>
      <c r="D74" s="26"/>
      <c r="E74" s="66">
        <f t="shared" si="1"/>
        <v>0</v>
      </c>
      <c r="F74" s="68"/>
      <c r="G74" s="68"/>
      <c r="H74" s="68"/>
      <c r="I74" s="68"/>
      <c r="J74" s="31"/>
    </row>
    <row r="75" spans="2:11" s="19" customFormat="1" ht="97.5" customHeight="1">
      <c r="B75" s="58" t="s">
        <v>50</v>
      </c>
      <c r="C75" s="33" t="s">
        <v>89</v>
      </c>
      <c r="D75" s="30"/>
      <c r="E75" s="66">
        <f>F75+G75+H75+I75</f>
        <v>212905.66999999998</v>
      </c>
      <c r="F75" s="64">
        <v>0</v>
      </c>
      <c r="G75" s="64">
        <v>119001.9</v>
      </c>
      <c r="H75" s="64">
        <v>93358.363</v>
      </c>
      <c r="I75" s="64">
        <v>545.407</v>
      </c>
      <c r="J75" s="31"/>
      <c r="K75" s="71"/>
    </row>
    <row r="76" spans="2:11" s="19" customFormat="1" ht="43.5" customHeight="1">
      <c r="B76" s="58" t="s">
        <v>68</v>
      </c>
      <c r="C76" s="33" t="s">
        <v>41</v>
      </c>
      <c r="D76" s="30"/>
      <c r="E76" s="66">
        <f t="shared" si="1"/>
        <v>339.471</v>
      </c>
      <c r="F76" s="64">
        <v>0</v>
      </c>
      <c r="G76" s="64">
        <v>48.707</v>
      </c>
      <c r="H76" s="64">
        <v>52.914</v>
      </c>
      <c r="I76" s="64">
        <v>237.85</v>
      </c>
      <c r="J76" s="31"/>
      <c r="K76" s="72"/>
    </row>
    <row r="77" spans="2:10" s="19" customFormat="1" ht="43.5" customHeight="1">
      <c r="B77" s="58" t="s">
        <v>69</v>
      </c>
      <c r="C77" s="33" t="s">
        <v>58</v>
      </c>
      <c r="D77" s="30"/>
      <c r="E77" s="66">
        <f t="shared" si="1"/>
        <v>240.01600000000002</v>
      </c>
      <c r="F77" s="64">
        <v>0</v>
      </c>
      <c r="G77" s="64">
        <v>121.4</v>
      </c>
      <c r="H77" s="64">
        <v>118.616</v>
      </c>
      <c r="I77" s="64">
        <v>0</v>
      </c>
      <c r="J77" s="31"/>
    </row>
    <row r="78" spans="2:10" s="19" customFormat="1" ht="118.5" customHeight="1">
      <c r="B78" s="58" t="s">
        <v>133</v>
      </c>
      <c r="C78" s="33" t="s">
        <v>91</v>
      </c>
      <c r="D78" s="30"/>
      <c r="E78" s="66">
        <f>F78+G78+H78+I78</f>
        <v>3494.7279999999996</v>
      </c>
      <c r="F78" s="64">
        <v>250.546</v>
      </c>
      <c r="G78" s="64">
        <v>3244.182</v>
      </c>
      <c r="H78" s="64">
        <v>0</v>
      </c>
      <c r="I78" s="64">
        <v>0</v>
      </c>
      <c r="J78" s="31"/>
    </row>
    <row r="79" spans="2:10" s="19" customFormat="1" ht="65.25" customHeight="1">
      <c r="B79" s="58" t="s">
        <v>150</v>
      </c>
      <c r="C79" s="33" t="s">
        <v>151</v>
      </c>
      <c r="D79" s="30"/>
      <c r="E79" s="66">
        <f>F79+G79+H79+I79</f>
        <v>3776.852</v>
      </c>
      <c r="F79" s="64">
        <v>0</v>
      </c>
      <c r="G79" s="64">
        <v>3400.43</v>
      </c>
      <c r="H79" s="64">
        <v>376.422</v>
      </c>
      <c r="I79" s="64">
        <v>0</v>
      </c>
      <c r="J79" s="31"/>
    </row>
    <row r="80" spans="2:10" s="19" customFormat="1" ht="65.25" customHeight="1" hidden="1">
      <c r="B80" s="58" t="s">
        <v>152</v>
      </c>
      <c r="C80" s="33" t="s">
        <v>153</v>
      </c>
      <c r="D80" s="30"/>
      <c r="E80" s="66">
        <f>F80+G80+H80+I80</f>
        <v>0</v>
      </c>
      <c r="F80" s="64">
        <v>0</v>
      </c>
      <c r="G80" s="64">
        <v>0</v>
      </c>
      <c r="H80" s="64">
        <v>0</v>
      </c>
      <c r="I80" s="64">
        <v>0</v>
      </c>
      <c r="J80" s="24" t="s">
        <v>154</v>
      </c>
    </row>
    <row r="81" spans="1:12" s="48" customFormat="1" ht="34.5" customHeight="1">
      <c r="A81" s="82"/>
      <c r="B81" s="44">
        <v>14</v>
      </c>
      <c r="C81" s="46" t="s">
        <v>20</v>
      </c>
      <c r="D81" s="45">
        <v>2016</v>
      </c>
      <c r="E81" s="65">
        <f>F81+G81+H81+I81</f>
        <v>23145.589</v>
      </c>
      <c r="F81" s="65">
        <f>F84+F87</f>
        <v>0</v>
      </c>
      <c r="G81" s="65">
        <f>G84+G87</f>
        <v>0</v>
      </c>
      <c r="H81" s="65">
        <f>H84+H87</f>
        <v>23022.966</v>
      </c>
      <c r="I81" s="65">
        <f>I84+I87</f>
        <v>122.623</v>
      </c>
      <c r="J81" s="43"/>
      <c r="L81" s="92">
        <f>E81</f>
        <v>23145.589</v>
      </c>
    </row>
    <row r="82" spans="2:10" s="19" customFormat="1" ht="23.25" customHeight="1">
      <c r="B82" s="26"/>
      <c r="C82" s="50" t="s">
        <v>14</v>
      </c>
      <c r="D82" s="26"/>
      <c r="E82" s="55"/>
      <c r="F82" s="55"/>
      <c r="G82" s="55"/>
      <c r="H82" s="55"/>
      <c r="I82" s="55"/>
      <c r="J82" s="31"/>
    </row>
    <row r="83" spans="2:10" s="19" customFormat="1" ht="30" customHeight="1" hidden="1">
      <c r="B83" s="58" t="s">
        <v>37</v>
      </c>
      <c r="C83" s="53" t="s">
        <v>45</v>
      </c>
      <c r="D83" s="30"/>
      <c r="E83" s="55">
        <f aca="true" t="shared" si="2" ref="E83:E88">F83+G83+H83+I83</f>
        <v>0</v>
      </c>
      <c r="F83" s="56">
        <v>0</v>
      </c>
      <c r="G83" s="56">
        <v>0</v>
      </c>
      <c r="H83" s="56">
        <v>0</v>
      </c>
      <c r="I83" s="56">
        <v>0</v>
      </c>
      <c r="J83" s="31"/>
    </row>
    <row r="84" spans="2:10" s="19" customFormat="1" ht="35.25" customHeight="1">
      <c r="B84" s="58" t="s">
        <v>52</v>
      </c>
      <c r="C84" s="53" t="s">
        <v>57</v>
      </c>
      <c r="D84" s="30"/>
      <c r="E84" s="66">
        <f t="shared" si="2"/>
        <v>0</v>
      </c>
      <c r="F84" s="69">
        <v>0</v>
      </c>
      <c r="G84" s="69">
        <v>0</v>
      </c>
      <c r="H84" s="69">
        <v>0</v>
      </c>
      <c r="I84" s="69">
        <v>0</v>
      </c>
      <c r="J84" s="31"/>
    </row>
    <row r="85" spans="2:10" s="19" customFormat="1" ht="53.25" customHeight="1" hidden="1">
      <c r="B85" s="58" t="s">
        <v>134</v>
      </c>
      <c r="C85" s="29" t="s">
        <v>60</v>
      </c>
      <c r="D85" s="30"/>
      <c r="E85" s="66">
        <f t="shared" si="2"/>
        <v>0</v>
      </c>
      <c r="F85" s="69"/>
      <c r="G85" s="64"/>
      <c r="H85" s="69"/>
      <c r="I85" s="69"/>
      <c r="J85" s="31"/>
    </row>
    <row r="86" spans="2:10" s="19" customFormat="1" ht="20.25" customHeight="1" hidden="1">
      <c r="B86" s="58" t="s">
        <v>135</v>
      </c>
      <c r="C86" s="33" t="s">
        <v>22</v>
      </c>
      <c r="D86" s="26"/>
      <c r="E86" s="66">
        <f t="shared" si="2"/>
        <v>0</v>
      </c>
      <c r="F86" s="27"/>
      <c r="G86" s="55"/>
      <c r="H86" s="55"/>
      <c r="I86" s="27"/>
      <c r="J86" s="31"/>
    </row>
    <row r="87" spans="2:10" s="19" customFormat="1" ht="43.5" customHeight="1">
      <c r="B87" s="58" t="s">
        <v>134</v>
      </c>
      <c r="C87" s="33" t="s">
        <v>28</v>
      </c>
      <c r="D87" s="30"/>
      <c r="E87" s="66">
        <f t="shared" si="2"/>
        <v>23145.589</v>
      </c>
      <c r="F87" s="64">
        <v>0</v>
      </c>
      <c r="G87" s="64">
        <v>0</v>
      </c>
      <c r="H87" s="64">
        <v>23022.966</v>
      </c>
      <c r="I87" s="64">
        <v>122.623</v>
      </c>
      <c r="J87" s="31"/>
    </row>
    <row r="88" spans="2:12" s="48" customFormat="1" ht="51.75" customHeight="1">
      <c r="B88" s="44">
        <v>15</v>
      </c>
      <c r="C88" s="46" t="s">
        <v>18</v>
      </c>
      <c r="D88" s="45">
        <v>2016</v>
      </c>
      <c r="E88" s="65">
        <f t="shared" si="2"/>
        <v>18458.202999999998</v>
      </c>
      <c r="F88" s="70">
        <f>F90</f>
        <v>0</v>
      </c>
      <c r="G88" s="65">
        <f>G90</f>
        <v>422.245</v>
      </c>
      <c r="H88" s="65">
        <f>H90</f>
        <v>17837.672</v>
      </c>
      <c r="I88" s="65">
        <f>I90</f>
        <v>198.286</v>
      </c>
      <c r="J88" s="43"/>
      <c r="L88" s="92">
        <f>E88</f>
        <v>18458.202999999998</v>
      </c>
    </row>
    <row r="89" spans="2:10" s="19" customFormat="1" ht="23.25" customHeight="1">
      <c r="B89" s="26"/>
      <c r="C89" s="50" t="s">
        <v>14</v>
      </c>
      <c r="D89" s="26"/>
      <c r="E89" s="55"/>
      <c r="F89" s="55"/>
      <c r="G89" s="55"/>
      <c r="H89" s="55"/>
      <c r="I89" s="55"/>
      <c r="J89" s="31"/>
    </row>
    <row r="90" spans="2:10" s="19" customFormat="1" ht="47.25" customHeight="1">
      <c r="B90" s="58" t="s">
        <v>70</v>
      </c>
      <c r="C90" s="33" t="s">
        <v>77</v>
      </c>
      <c r="D90" s="30"/>
      <c r="E90" s="66">
        <f>F90+G90+H90+I90</f>
        <v>18458.202999999998</v>
      </c>
      <c r="F90" s="69">
        <v>0</v>
      </c>
      <c r="G90" s="64">
        <v>422.245</v>
      </c>
      <c r="H90" s="64">
        <v>17837.672</v>
      </c>
      <c r="I90" s="64">
        <v>198.286</v>
      </c>
      <c r="J90" s="31"/>
    </row>
    <row r="91" spans="2:12" s="48" customFormat="1" ht="51.75" customHeight="1">
      <c r="B91" s="44">
        <v>16</v>
      </c>
      <c r="C91" s="46" t="s">
        <v>87</v>
      </c>
      <c r="D91" s="45">
        <v>2016</v>
      </c>
      <c r="E91" s="65">
        <f>G91+F91+H91+I91</f>
        <v>2773.958</v>
      </c>
      <c r="F91" s="65">
        <f>F93+F94+F95+F96+F97+F98+F100+F101+F102+F103+F104+F106+F105</f>
        <v>0</v>
      </c>
      <c r="G91" s="65">
        <f>G93+G94+G95+G96+G97+G98+G100+G101+G102+G103+G104+G106+G105</f>
        <v>0</v>
      </c>
      <c r="H91" s="65">
        <f>H93+H94+H95+H96+H97+H98+H100+H101+H102+H103+H104+H106+H105</f>
        <v>2773.958</v>
      </c>
      <c r="I91" s="65">
        <f>I93+I94+I95+I96+I97+I98+I100+I101+I102+I103+I104+I106+I105</f>
        <v>0</v>
      </c>
      <c r="J91" s="43"/>
      <c r="L91" s="92">
        <f>E91</f>
        <v>2773.958</v>
      </c>
    </row>
    <row r="92" spans="2:10" s="19" customFormat="1" ht="23.25" customHeight="1">
      <c r="B92" s="26"/>
      <c r="C92" s="50" t="s">
        <v>14</v>
      </c>
      <c r="D92" s="26"/>
      <c r="E92" s="66"/>
      <c r="F92" s="66"/>
      <c r="G92" s="66"/>
      <c r="H92" s="66"/>
      <c r="I92" s="66"/>
      <c r="J92" s="31"/>
    </row>
    <row r="93" spans="2:10" s="2" customFormat="1" ht="31.5" customHeight="1">
      <c r="B93" s="59" t="s">
        <v>136</v>
      </c>
      <c r="C93" s="75" t="s">
        <v>94</v>
      </c>
      <c r="D93" s="30"/>
      <c r="E93" s="66">
        <f aca="true" t="shared" si="3" ref="E93:E98">F93+G93+H93+I93</f>
        <v>0</v>
      </c>
      <c r="F93" s="69">
        <v>0</v>
      </c>
      <c r="G93" s="69">
        <v>0</v>
      </c>
      <c r="H93" s="64">
        <v>0</v>
      </c>
      <c r="I93" s="69">
        <v>0</v>
      </c>
      <c r="J93" s="78"/>
    </row>
    <row r="94" spans="2:10" s="47" customFormat="1" ht="31.5" customHeight="1">
      <c r="B94" s="59" t="s">
        <v>137</v>
      </c>
      <c r="C94" s="75" t="s">
        <v>93</v>
      </c>
      <c r="D94" s="30"/>
      <c r="E94" s="66">
        <f t="shared" si="3"/>
        <v>0</v>
      </c>
      <c r="F94" s="69">
        <v>0</v>
      </c>
      <c r="G94" s="69">
        <v>0</v>
      </c>
      <c r="H94" s="64">
        <v>0</v>
      </c>
      <c r="I94" s="69">
        <v>0</v>
      </c>
      <c r="J94" s="79"/>
    </row>
    <row r="95" spans="1:10" s="47" customFormat="1" ht="27" customHeight="1">
      <c r="A95" s="80"/>
      <c r="B95" s="59" t="s">
        <v>138</v>
      </c>
      <c r="C95" s="53" t="s">
        <v>83</v>
      </c>
      <c r="D95" s="30"/>
      <c r="E95" s="66">
        <f t="shared" si="3"/>
        <v>0</v>
      </c>
      <c r="F95" s="69">
        <v>0</v>
      </c>
      <c r="G95" s="69">
        <v>0</v>
      </c>
      <c r="H95" s="64">
        <v>0</v>
      </c>
      <c r="I95" s="69">
        <v>0</v>
      </c>
      <c r="J95" s="31"/>
    </row>
    <row r="96" spans="1:10" s="19" customFormat="1" ht="33.75" customHeight="1">
      <c r="A96" s="81"/>
      <c r="B96" s="59" t="s">
        <v>139</v>
      </c>
      <c r="C96" s="29" t="s">
        <v>82</v>
      </c>
      <c r="D96" s="30"/>
      <c r="E96" s="66">
        <f t="shared" si="3"/>
        <v>0</v>
      </c>
      <c r="F96" s="69">
        <v>0</v>
      </c>
      <c r="G96" s="69">
        <v>0</v>
      </c>
      <c r="H96" s="64">
        <v>0</v>
      </c>
      <c r="I96" s="69">
        <v>0</v>
      </c>
      <c r="J96" s="31"/>
    </row>
    <row r="97" spans="1:10" s="19" customFormat="1" ht="75.75" customHeight="1">
      <c r="A97" s="81"/>
      <c r="B97" s="57" t="s">
        <v>140</v>
      </c>
      <c r="C97" s="88" t="s">
        <v>159</v>
      </c>
      <c r="D97" s="26"/>
      <c r="E97" s="66">
        <f t="shared" si="3"/>
        <v>1325.344</v>
      </c>
      <c r="F97" s="69">
        <v>0</v>
      </c>
      <c r="G97" s="64">
        <v>0</v>
      </c>
      <c r="H97" s="64">
        <f>1325.344</f>
        <v>1325.344</v>
      </c>
      <c r="I97" s="69">
        <v>0</v>
      </c>
      <c r="J97" s="31" t="s">
        <v>165</v>
      </c>
    </row>
    <row r="98" spans="1:10" s="19" customFormat="1" ht="63.75" customHeight="1">
      <c r="A98" s="81"/>
      <c r="B98" s="57" t="s">
        <v>141</v>
      </c>
      <c r="C98" s="88" t="s">
        <v>148</v>
      </c>
      <c r="D98" s="26"/>
      <c r="E98" s="66">
        <f t="shared" si="3"/>
        <v>499</v>
      </c>
      <c r="F98" s="69">
        <v>0</v>
      </c>
      <c r="G98" s="64">
        <v>0</v>
      </c>
      <c r="H98" s="64">
        <v>499</v>
      </c>
      <c r="I98" s="69">
        <v>0</v>
      </c>
      <c r="J98" s="31" t="s">
        <v>166</v>
      </c>
    </row>
    <row r="99" spans="2:10" s="19" customFormat="1" ht="20.25" customHeight="1">
      <c r="B99" s="26"/>
      <c r="C99" s="32" t="s">
        <v>22</v>
      </c>
      <c r="D99" s="26"/>
      <c r="E99" s="66"/>
      <c r="F99" s="64"/>
      <c r="G99" s="64"/>
      <c r="H99" s="64"/>
      <c r="I99" s="64"/>
      <c r="J99" s="31"/>
    </row>
    <row r="100" spans="2:10" s="19" customFormat="1" ht="49.5" customHeight="1">
      <c r="B100" s="57" t="s">
        <v>142</v>
      </c>
      <c r="C100" s="29" t="s">
        <v>46</v>
      </c>
      <c r="D100" s="26"/>
      <c r="E100" s="66">
        <f aca="true" t="shared" si="4" ref="E100:E105">F100+G100+H100+I100</f>
        <v>117.736</v>
      </c>
      <c r="F100" s="69">
        <v>0</v>
      </c>
      <c r="G100" s="64">
        <v>0</v>
      </c>
      <c r="H100" s="64">
        <v>117.736</v>
      </c>
      <c r="I100" s="69">
        <v>0</v>
      </c>
      <c r="J100" s="31"/>
    </row>
    <row r="101" spans="2:10" s="19" customFormat="1" ht="33.75" customHeight="1">
      <c r="B101" s="57" t="s">
        <v>143</v>
      </c>
      <c r="C101" s="29" t="s">
        <v>31</v>
      </c>
      <c r="D101" s="26"/>
      <c r="E101" s="66">
        <f t="shared" si="4"/>
        <v>353.878</v>
      </c>
      <c r="F101" s="69">
        <v>0</v>
      </c>
      <c r="G101" s="64">
        <v>0</v>
      </c>
      <c r="H101" s="64">
        <v>353.878</v>
      </c>
      <c r="I101" s="69">
        <v>0</v>
      </c>
      <c r="J101" s="31"/>
    </row>
    <row r="102" spans="2:10" s="19" customFormat="1" ht="33.75" customHeight="1">
      <c r="B102" s="57" t="s">
        <v>144</v>
      </c>
      <c r="C102" s="29" t="s">
        <v>47</v>
      </c>
      <c r="D102" s="26"/>
      <c r="E102" s="66">
        <f t="shared" si="4"/>
        <v>0</v>
      </c>
      <c r="F102" s="69">
        <v>0</v>
      </c>
      <c r="G102" s="69">
        <v>0</v>
      </c>
      <c r="H102" s="64">
        <v>0</v>
      </c>
      <c r="I102" s="69">
        <v>0</v>
      </c>
      <c r="J102" s="31"/>
    </row>
    <row r="103" spans="2:10" s="19" customFormat="1" ht="63" customHeight="1">
      <c r="B103" s="57" t="s">
        <v>145</v>
      </c>
      <c r="C103" s="29" t="s">
        <v>79</v>
      </c>
      <c r="D103" s="26"/>
      <c r="E103" s="66">
        <f t="shared" si="4"/>
        <v>28</v>
      </c>
      <c r="F103" s="69">
        <v>0</v>
      </c>
      <c r="G103" s="69">
        <v>0</v>
      </c>
      <c r="H103" s="64">
        <v>28</v>
      </c>
      <c r="I103" s="69">
        <v>0</v>
      </c>
      <c r="J103" s="31"/>
    </row>
    <row r="104" spans="2:10" s="19" customFormat="1" ht="51" customHeight="1">
      <c r="B104" s="57" t="s">
        <v>146</v>
      </c>
      <c r="C104" s="29" t="s">
        <v>81</v>
      </c>
      <c r="D104" s="26"/>
      <c r="E104" s="66">
        <f t="shared" si="4"/>
        <v>0</v>
      </c>
      <c r="F104" s="69">
        <v>0</v>
      </c>
      <c r="G104" s="69">
        <v>0</v>
      </c>
      <c r="H104" s="64">
        <v>0</v>
      </c>
      <c r="I104" s="69">
        <v>0</v>
      </c>
      <c r="J104" s="31"/>
    </row>
    <row r="105" spans="2:10" s="19" customFormat="1" ht="22.5" customHeight="1">
      <c r="B105" s="57" t="s">
        <v>149</v>
      </c>
      <c r="C105" s="29" t="s">
        <v>92</v>
      </c>
      <c r="D105" s="26"/>
      <c r="E105" s="66">
        <f t="shared" si="4"/>
        <v>0</v>
      </c>
      <c r="F105" s="69">
        <v>0</v>
      </c>
      <c r="G105" s="69">
        <v>0</v>
      </c>
      <c r="H105" s="64">
        <v>0</v>
      </c>
      <c r="I105" s="69">
        <v>0</v>
      </c>
      <c r="J105" s="31"/>
    </row>
    <row r="106" spans="2:10" s="19" customFormat="1" ht="36" customHeight="1">
      <c r="B106" s="57" t="s">
        <v>161</v>
      </c>
      <c r="C106" s="29" t="s">
        <v>155</v>
      </c>
      <c r="D106" s="26"/>
      <c r="E106" s="66">
        <f>F106+G106+H106+I106</f>
        <v>450</v>
      </c>
      <c r="F106" s="69">
        <v>0</v>
      </c>
      <c r="G106" s="69">
        <v>0</v>
      </c>
      <c r="H106" s="64">
        <v>450</v>
      </c>
      <c r="I106" s="69">
        <v>0</v>
      </c>
      <c r="J106" s="31"/>
    </row>
    <row r="107" spans="2:12" s="48" customFormat="1" ht="65.25" customHeight="1">
      <c r="B107" s="44">
        <v>17</v>
      </c>
      <c r="C107" s="46" t="s">
        <v>156</v>
      </c>
      <c r="D107" s="45">
        <v>2016</v>
      </c>
      <c r="E107" s="65">
        <f>F107+G107+H107+I107</f>
        <v>428.3</v>
      </c>
      <c r="F107" s="70">
        <f>F109</f>
        <v>0</v>
      </c>
      <c r="G107" s="65">
        <f>G109</f>
        <v>0</v>
      </c>
      <c r="H107" s="65">
        <f>H109</f>
        <v>428.3</v>
      </c>
      <c r="I107" s="65">
        <f>I109</f>
        <v>0</v>
      </c>
      <c r="J107" s="43"/>
      <c r="L107" s="92">
        <f>E107</f>
        <v>428.3</v>
      </c>
    </row>
    <row r="108" spans="2:10" s="19" customFormat="1" ht="23.25" customHeight="1">
      <c r="B108" s="26"/>
      <c r="C108" s="50" t="s">
        <v>14</v>
      </c>
      <c r="D108" s="26"/>
      <c r="E108" s="55"/>
      <c r="F108" s="55"/>
      <c r="G108" s="55"/>
      <c r="H108" s="55"/>
      <c r="I108" s="55"/>
      <c r="J108" s="31"/>
    </row>
    <row r="109" spans="2:10" s="19" customFormat="1" ht="83.25" customHeight="1">
      <c r="B109" s="58" t="s">
        <v>158</v>
      </c>
      <c r="C109" s="33" t="s">
        <v>160</v>
      </c>
      <c r="D109" s="30"/>
      <c r="E109" s="66">
        <f>F109+G109+H109+I109</f>
        <v>428.3</v>
      </c>
      <c r="F109" s="69">
        <v>0</v>
      </c>
      <c r="G109" s="64">
        <v>0</v>
      </c>
      <c r="H109" s="64">
        <v>428.3</v>
      </c>
      <c r="I109" s="64">
        <v>0</v>
      </c>
      <c r="J109" s="31" t="s">
        <v>167</v>
      </c>
    </row>
    <row r="110" spans="2:13" s="19" customFormat="1" ht="17.25" customHeight="1">
      <c r="B110" s="137" t="s">
        <v>90</v>
      </c>
      <c r="C110" s="138"/>
      <c r="D110" s="45"/>
      <c r="E110" s="65">
        <f>F110+G110+H110+I110+J110</f>
        <v>1067804.859</v>
      </c>
      <c r="F110" s="65">
        <f>F111+F113+F112+F114</f>
        <v>332914.4919999999</v>
      </c>
      <c r="G110" s="65">
        <f>G111+G113+G112+G114</f>
        <v>159152.75799999997</v>
      </c>
      <c r="H110" s="65">
        <f>H111+H113+H112+H114</f>
        <v>543184.1630000001</v>
      </c>
      <c r="I110" s="65">
        <f>I111+I113+I112+I114</f>
        <v>32553.446</v>
      </c>
      <c r="J110" s="43"/>
      <c r="K110" s="20"/>
      <c r="L110" s="94">
        <f>E107+E91+E81+E88+E65+E62+E59+E55+E52+E44+E39+E34+E30+E28+E24+E18+E9</f>
        <v>1067804.859</v>
      </c>
      <c r="M110" s="94"/>
    </row>
    <row r="111" spans="2:15" s="2" customFormat="1" ht="26.25" customHeight="1">
      <c r="B111" s="28">
        <v>1</v>
      </c>
      <c r="C111" s="39" t="s">
        <v>53</v>
      </c>
      <c r="D111" s="45">
        <v>2016</v>
      </c>
      <c r="E111" s="90">
        <f>F111+G111+H111+I111</f>
        <v>769658.0149999999</v>
      </c>
      <c r="F111" s="90">
        <f>F11+F12+F13+F20+F21+F22+F23+F26+F29+F32+F33+F36+F41+F42+F46</f>
        <v>332663.94599999994</v>
      </c>
      <c r="G111" s="90">
        <f>G11+G12+G13+G20+G21+G22+G23+G26+G29+G32+G33+G36+G41+G42+G46</f>
        <v>27207.24</v>
      </c>
      <c r="H111" s="90">
        <f>H11+H12+H13+H20+H21+H22+H23+H26+H29+H32+H33+H36+H41+H42+H46</f>
        <v>378337.54899999994</v>
      </c>
      <c r="I111" s="90">
        <f>I11+I12+I13+I20+I21+I22+I23+I26+I29+I32+I33+I36+I41+I42+I46</f>
        <v>31449.28</v>
      </c>
      <c r="J111" s="38"/>
      <c r="K111" s="74"/>
      <c r="L111" s="96"/>
      <c r="M111" s="96"/>
      <c r="N111" s="96"/>
      <c r="O111" s="96"/>
    </row>
    <row r="112" spans="2:12" s="2" customFormat="1" ht="26.25" customHeight="1">
      <c r="B112" s="28">
        <v>2</v>
      </c>
      <c r="C112" s="39" t="s">
        <v>147</v>
      </c>
      <c r="D112" s="45">
        <v>2016</v>
      </c>
      <c r="E112" s="90">
        <f>F112+G112+H112+I112</f>
        <v>4256.644</v>
      </c>
      <c r="F112" s="90">
        <f>F54</f>
        <v>0</v>
      </c>
      <c r="G112" s="90">
        <f>G54</f>
        <v>2821.05</v>
      </c>
      <c r="H112" s="90">
        <f>H54</f>
        <v>1435.594</v>
      </c>
      <c r="I112" s="90">
        <f>I54</f>
        <v>0</v>
      </c>
      <c r="J112" s="38"/>
      <c r="K112" s="74"/>
      <c r="L112" s="96"/>
    </row>
    <row r="113" spans="2:12" s="2" customFormat="1" ht="30.75" customHeight="1">
      <c r="B113" s="28">
        <v>3</v>
      </c>
      <c r="C113" s="61" t="s">
        <v>54</v>
      </c>
      <c r="D113" s="45">
        <v>2016</v>
      </c>
      <c r="E113" s="90">
        <f>F113+G113+H113+I113</f>
        <v>293461.9</v>
      </c>
      <c r="F113" s="90">
        <f>F57+F58+F61+F64+F75+F76+F77+F78+F79+F84+F87+F90+F93+F94+F95+F96+F97+F98+F100+F101+F102+F103+F104+F105+F106</f>
        <v>250.546</v>
      </c>
      <c r="G113" s="90">
        <f>G57+G58+G61+G64+G75+G76+G77+G78+G79+G84+G87+G90+G93+G94+G95+G96+G97+G98+G100+G101+G102+G103+G104+G105+G106</f>
        <v>129124.46799999998</v>
      </c>
      <c r="H113" s="90">
        <f>H57+H58+H61+H64+H75+H76+H77+H78+H79+H84+H87+H90+H93+H94+H95+H96+H97+H98+H100+H101+H102+H103+H104+H105+H106</f>
        <v>162982.72</v>
      </c>
      <c r="I113" s="90">
        <f>I57+I58+I61+I64+I75+I76+I77+I78+I79+I84+I87+I90+I93+I94+I95+I96+I97+I98+I100+I101+I102+I103+I104+I105+I106</f>
        <v>1104.1660000000002</v>
      </c>
      <c r="J113" s="37"/>
      <c r="K113" s="60"/>
      <c r="L113" s="96"/>
    </row>
    <row r="114" spans="2:12" s="2" customFormat="1" ht="30.75" customHeight="1">
      <c r="B114" s="28">
        <v>4</v>
      </c>
      <c r="C114" s="61" t="s">
        <v>157</v>
      </c>
      <c r="D114" s="45">
        <v>2016</v>
      </c>
      <c r="E114" s="90">
        <f>F114+G114+H114+I114</f>
        <v>428.3</v>
      </c>
      <c r="F114" s="90">
        <f>F109</f>
        <v>0</v>
      </c>
      <c r="G114" s="90">
        <f>G109</f>
        <v>0</v>
      </c>
      <c r="H114" s="90">
        <f>H109</f>
        <v>428.3</v>
      </c>
      <c r="I114" s="90">
        <f>I109</f>
        <v>0</v>
      </c>
      <c r="J114" s="37"/>
      <c r="K114" s="60"/>
      <c r="L114" s="96"/>
    </row>
    <row r="115" spans="2:12" s="2" customFormat="1" ht="18.75" customHeight="1" outlineLevel="1">
      <c r="B115" s="34"/>
      <c r="C115" s="34"/>
      <c r="D115" s="54"/>
      <c r="E115" s="35">
        <v>1</v>
      </c>
      <c r="F115" s="73">
        <f>F110/E110*100%</f>
        <v>0.3117746554476017</v>
      </c>
      <c r="G115" s="73">
        <f>G110/E110*100%</f>
        <v>0.1490466695844095</v>
      </c>
      <c r="H115" s="73">
        <f>H110/E110*100%</f>
        <v>0.5086923499380706</v>
      </c>
      <c r="I115" s="73">
        <f>I110/E110*100%</f>
        <v>0.030486325029918226</v>
      </c>
      <c r="J115" s="34"/>
      <c r="L115" s="96"/>
    </row>
    <row r="116" spans="2:11" s="2" customFormat="1" ht="15.75">
      <c r="B116" s="34"/>
      <c r="C116" s="34"/>
      <c r="D116" s="34"/>
      <c r="E116" s="35"/>
      <c r="F116" s="36"/>
      <c r="G116" s="36"/>
      <c r="H116" s="36"/>
      <c r="I116" s="36"/>
      <c r="J116" s="73"/>
      <c r="K116" s="4"/>
    </row>
    <row r="117" spans="2:11" s="2" customFormat="1" ht="15.75">
      <c r="B117" s="34"/>
      <c r="C117" s="34"/>
      <c r="D117" s="34"/>
      <c r="E117" s="35"/>
      <c r="F117" s="36"/>
      <c r="G117" s="36"/>
      <c r="H117" s="36"/>
      <c r="I117" s="36"/>
      <c r="J117" s="34"/>
      <c r="K117" s="4"/>
    </row>
    <row r="118" spans="2:11" s="2" customFormat="1" ht="15.75">
      <c r="B118" s="126" t="s">
        <v>80</v>
      </c>
      <c r="C118" s="126"/>
      <c r="D118" s="126"/>
      <c r="E118" s="126"/>
      <c r="F118" s="126"/>
      <c r="G118" s="126"/>
      <c r="H118" s="126"/>
      <c r="I118" s="126"/>
      <c r="J118" s="126"/>
      <c r="K118" s="4"/>
    </row>
    <row r="119" spans="2:11" s="2" customFormat="1" ht="15.75">
      <c r="B119" s="34"/>
      <c r="C119" s="34"/>
      <c r="D119" s="34"/>
      <c r="E119" s="83"/>
      <c r="F119" s="84"/>
      <c r="G119" s="84"/>
      <c r="H119" s="84"/>
      <c r="I119" s="84"/>
      <c r="J119" s="34"/>
      <c r="K119" s="4"/>
    </row>
    <row r="120" spans="2:11" s="2" customFormat="1" ht="15.75">
      <c r="B120" s="34"/>
      <c r="C120" s="34"/>
      <c r="D120" s="34"/>
      <c r="E120" s="35"/>
      <c r="F120" s="36"/>
      <c r="G120" s="36"/>
      <c r="H120" s="36"/>
      <c r="I120" s="36"/>
      <c r="J120" s="34"/>
      <c r="K120" s="4"/>
    </row>
    <row r="121" spans="2:11" s="2" customFormat="1" ht="15.75">
      <c r="B121" s="34"/>
      <c r="C121" s="34"/>
      <c r="D121" s="34"/>
      <c r="E121" s="35"/>
      <c r="F121" s="36"/>
      <c r="G121" s="36"/>
      <c r="H121" s="36"/>
      <c r="I121" s="36"/>
      <c r="J121" s="34"/>
      <c r="K121" s="4"/>
    </row>
    <row r="122" spans="2:11" s="2" customFormat="1" ht="15.75">
      <c r="B122" s="34"/>
      <c r="C122" s="34"/>
      <c r="D122" s="34"/>
      <c r="E122" s="35"/>
      <c r="F122" s="36"/>
      <c r="G122" s="36"/>
      <c r="H122" s="36"/>
      <c r="I122" s="36"/>
      <c r="J122" s="34"/>
      <c r="K122" s="4"/>
    </row>
    <row r="123" spans="2:10" s="2" customFormat="1" ht="15.75">
      <c r="B123" s="40"/>
      <c r="C123" s="126"/>
      <c r="D123" s="126"/>
      <c r="E123" s="126"/>
      <c r="F123" s="126"/>
      <c r="G123" s="126"/>
      <c r="H123" s="126"/>
      <c r="I123" s="126"/>
      <c r="J123" s="126"/>
    </row>
    <row r="124" spans="2:10" s="2" customFormat="1" ht="15.75">
      <c r="B124" s="40"/>
      <c r="C124" s="40"/>
      <c r="D124" s="40"/>
      <c r="E124" s="40"/>
      <c r="F124" s="40"/>
      <c r="G124" s="40"/>
      <c r="H124" s="40"/>
      <c r="I124" s="40"/>
      <c r="J124" s="40"/>
    </row>
    <row r="125" spans="2:10" s="2" customFormat="1" ht="15.75">
      <c r="B125" s="40"/>
      <c r="C125" s="40"/>
      <c r="D125" s="40"/>
      <c r="E125" s="40"/>
      <c r="F125" s="40"/>
      <c r="G125" s="40"/>
      <c r="H125" s="40"/>
      <c r="I125" s="40"/>
      <c r="J125" s="40"/>
    </row>
    <row r="126" spans="3:4" s="2" customFormat="1" ht="12.75">
      <c r="C126" s="121" t="s">
        <v>6</v>
      </c>
      <c r="D126" s="121"/>
    </row>
    <row r="127" spans="3:4" s="2" customFormat="1" ht="12.75">
      <c r="C127" s="121" t="s">
        <v>11</v>
      </c>
      <c r="D127" s="121"/>
    </row>
    <row r="128" spans="3:10" s="2" customFormat="1" ht="15">
      <c r="C128" s="119"/>
      <c r="D128" s="119"/>
      <c r="E128" s="119"/>
      <c r="F128" s="119"/>
      <c r="G128" s="119"/>
      <c r="H128" s="119"/>
      <c r="I128" s="119"/>
      <c r="J128" s="119"/>
    </row>
    <row r="129" spans="2:10" s="2" customFormat="1" ht="12.75">
      <c r="B129" s="3"/>
      <c r="C129" s="3"/>
      <c r="D129" s="3"/>
      <c r="E129" s="3"/>
      <c r="F129" s="3"/>
      <c r="G129" s="3"/>
      <c r="H129" s="3"/>
      <c r="I129" s="3"/>
      <c r="J129" s="14"/>
    </row>
    <row r="130" spans="2:10" s="2" customFormat="1" ht="17.25" customHeight="1">
      <c r="B130" s="3"/>
      <c r="C130" s="118"/>
      <c r="D130" s="118"/>
      <c r="E130" s="119"/>
      <c r="F130" s="119"/>
      <c r="G130" s="120"/>
      <c r="H130" s="120"/>
      <c r="I130" s="120"/>
      <c r="J130" s="13"/>
    </row>
    <row r="131" spans="2:12" s="2" customFormat="1" ht="15">
      <c r="B131" s="3"/>
      <c r="C131" s="121"/>
      <c r="D131" s="121"/>
      <c r="E131" s="119"/>
      <c r="F131" s="119"/>
      <c r="G131" s="3"/>
      <c r="H131" s="3"/>
      <c r="I131" s="3"/>
      <c r="J131" s="3"/>
      <c r="K131" s="3"/>
      <c r="L131" s="3"/>
    </row>
    <row r="132" spans="2:12" s="2" customFormat="1" ht="57.75" customHeight="1">
      <c r="B132" s="3"/>
      <c r="C132" s="117"/>
      <c r="D132" s="117"/>
      <c r="E132" s="115"/>
      <c r="F132" s="115"/>
      <c r="G132" s="6"/>
      <c r="H132" s="6"/>
      <c r="I132" s="16"/>
      <c r="J132" s="17"/>
      <c r="K132" s="132"/>
      <c r="L132" s="132"/>
    </row>
    <row r="133" spans="2:10" s="2" customFormat="1" ht="51" customHeight="1">
      <c r="B133" s="3"/>
      <c r="C133" s="116"/>
      <c r="D133" s="116"/>
      <c r="E133" s="115"/>
      <c r="F133" s="115"/>
      <c r="G133" s="6"/>
      <c r="H133" s="6"/>
      <c r="I133" s="16"/>
      <c r="J133" s="16"/>
    </row>
    <row r="134" spans="2:10" s="2" customFormat="1" ht="53.25" customHeight="1">
      <c r="B134" s="3"/>
      <c r="C134" s="116"/>
      <c r="D134" s="116"/>
      <c r="E134" s="115"/>
      <c r="F134" s="115"/>
      <c r="G134" s="6"/>
      <c r="H134" s="6"/>
      <c r="I134" s="18"/>
      <c r="J134" s="18"/>
    </row>
    <row r="135" spans="2:10" s="2" customFormat="1" ht="50.25" customHeight="1">
      <c r="B135" s="3"/>
      <c r="C135" s="116"/>
      <c r="D135" s="116"/>
      <c r="E135" s="115"/>
      <c r="F135" s="115"/>
      <c r="G135" s="6"/>
      <c r="H135" s="6"/>
      <c r="I135" s="15"/>
      <c r="J135" s="15"/>
    </row>
    <row r="136" spans="2:10" s="2" customFormat="1" ht="41.25" customHeight="1">
      <c r="B136" s="3"/>
      <c r="C136" s="116"/>
      <c r="D136" s="116"/>
      <c r="E136" s="115"/>
      <c r="F136" s="115"/>
      <c r="G136" s="6"/>
      <c r="H136" s="6"/>
      <c r="I136" s="15"/>
      <c r="J136" s="15"/>
    </row>
    <row r="137" spans="2:10" ht="45.75" customHeight="1">
      <c r="B137" s="3"/>
      <c r="C137" s="114"/>
      <c r="D137" s="114"/>
      <c r="E137" s="115"/>
      <c r="F137" s="115"/>
      <c r="G137" s="6"/>
      <c r="H137" s="6"/>
      <c r="I137" s="7"/>
      <c r="J137" s="7"/>
    </row>
    <row r="138" spans="2:10" ht="45.75" customHeight="1">
      <c r="B138" s="3"/>
      <c r="C138" s="114"/>
      <c r="D138" s="114"/>
      <c r="E138" s="115"/>
      <c r="F138" s="115"/>
      <c r="G138" s="6"/>
      <c r="H138" s="6"/>
      <c r="I138" s="8"/>
      <c r="J138" s="7"/>
    </row>
    <row r="139" spans="2:10" ht="33" customHeight="1">
      <c r="B139" s="3"/>
      <c r="C139" s="114"/>
      <c r="D139" s="114"/>
      <c r="E139" s="115"/>
      <c r="F139" s="115"/>
      <c r="G139" s="6"/>
      <c r="H139" s="6"/>
      <c r="I139" s="9"/>
      <c r="J139" s="9"/>
    </row>
    <row r="140" spans="2:10" ht="27" customHeight="1">
      <c r="B140" s="3"/>
      <c r="C140" s="114"/>
      <c r="D140" s="114"/>
      <c r="E140" s="115"/>
      <c r="F140" s="115"/>
      <c r="G140" s="6"/>
      <c r="H140" s="6"/>
      <c r="I140" s="6"/>
      <c r="J140" s="7"/>
    </row>
    <row r="141" spans="2:10" ht="9.75" customHeight="1">
      <c r="B141" s="3"/>
      <c r="C141" s="5"/>
      <c r="D141" s="5"/>
      <c r="E141" s="6"/>
      <c r="F141" s="6"/>
      <c r="G141" s="6"/>
      <c r="H141" s="6"/>
      <c r="I141" s="6"/>
      <c r="J141" s="7"/>
    </row>
    <row r="142" spans="2:10" ht="12.75" customHeight="1">
      <c r="B142" s="3"/>
      <c r="C142" s="5"/>
      <c r="D142" s="5"/>
      <c r="E142" s="6"/>
      <c r="F142" s="6"/>
      <c r="G142" s="6"/>
      <c r="H142" s="6"/>
      <c r="I142" s="6"/>
      <c r="J142" s="7"/>
    </row>
    <row r="143" spans="2:10" ht="13.5" customHeight="1">
      <c r="B143" s="3"/>
      <c r="C143" s="5"/>
      <c r="D143" s="5"/>
      <c r="E143" s="6"/>
      <c r="F143" s="6"/>
      <c r="G143" s="6"/>
      <c r="H143" s="6"/>
      <c r="I143" s="6"/>
      <c r="J143" s="7"/>
    </row>
    <row r="144" spans="2:10" ht="12.75">
      <c r="B144" s="3"/>
      <c r="C144" s="1"/>
      <c r="D144" s="1"/>
      <c r="E144" s="1"/>
      <c r="F144" s="1"/>
      <c r="G144" s="1"/>
      <c r="H144" s="1"/>
      <c r="I144" s="1"/>
      <c r="J144" s="1"/>
    </row>
    <row r="145" spans="2:10" ht="12.75">
      <c r="B145" s="3"/>
      <c r="C145" s="1"/>
      <c r="D145" s="1"/>
      <c r="E145" s="1"/>
      <c r="F145" s="1"/>
      <c r="G145" s="1"/>
      <c r="H145" s="1"/>
      <c r="I145" s="1"/>
      <c r="J145" s="1"/>
    </row>
    <row r="146" spans="2:10" ht="12.75">
      <c r="B146" s="3"/>
      <c r="C146" s="1"/>
      <c r="D146" s="1"/>
      <c r="E146" s="1"/>
      <c r="F146" s="1"/>
      <c r="G146" s="1"/>
      <c r="H146" s="1"/>
      <c r="I146" s="1"/>
      <c r="J146" s="1"/>
    </row>
    <row r="147" spans="2:10" ht="12.75">
      <c r="B147" s="12"/>
      <c r="C147" s="10"/>
      <c r="D147" s="10"/>
      <c r="E147" s="10"/>
      <c r="F147" s="10"/>
      <c r="G147" s="1"/>
      <c r="H147" s="1"/>
      <c r="I147" s="1"/>
      <c r="J147" s="1"/>
    </row>
    <row r="148" spans="2:10" ht="12.75">
      <c r="B148" s="3"/>
      <c r="C148" s="1"/>
      <c r="D148" s="1"/>
      <c r="E148" s="11"/>
      <c r="F148" s="1"/>
      <c r="G148" s="1"/>
      <c r="H148" s="1"/>
      <c r="I148" s="1"/>
      <c r="J148" s="1"/>
    </row>
    <row r="149" spans="2:10" ht="12.75">
      <c r="B149" s="3"/>
      <c r="C149" s="1"/>
      <c r="D149" s="1"/>
      <c r="E149" s="11"/>
      <c r="F149" s="1"/>
      <c r="G149" s="1"/>
      <c r="H149" s="1"/>
      <c r="I149" s="1"/>
      <c r="J149" s="1"/>
    </row>
    <row r="150" spans="3:10" ht="12.75">
      <c r="C150" s="1"/>
      <c r="D150" s="1"/>
      <c r="E150" s="11"/>
      <c r="F150" s="1"/>
      <c r="G150" s="1"/>
      <c r="H150" s="1"/>
      <c r="I150" s="1"/>
      <c r="J150" s="1"/>
    </row>
    <row r="151" spans="3:10" ht="12.75">
      <c r="C151" s="1"/>
      <c r="D151" s="1"/>
      <c r="E151" s="11"/>
      <c r="F151" s="1"/>
      <c r="G151" s="1"/>
      <c r="H151" s="1"/>
      <c r="I151" s="1"/>
      <c r="J151" s="1"/>
    </row>
    <row r="152" spans="3:10" ht="12.75">
      <c r="C152" s="1"/>
      <c r="D152" s="1"/>
      <c r="E152" s="11"/>
      <c r="F152" s="1"/>
      <c r="G152" s="1"/>
      <c r="H152" s="1"/>
      <c r="I152" s="1"/>
      <c r="J152" s="1"/>
    </row>
    <row r="153" spans="3:10" ht="12.75">
      <c r="C153" s="1"/>
      <c r="D153" s="1"/>
      <c r="E153" s="11"/>
      <c r="F153" s="1"/>
      <c r="G153" s="1"/>
      <c r="H153" s="1"/>
      <c r="I153" s="1"/>
      <c r="J153" s="1"/>
    </row>
    <row r="154" spans="3:10" ht="12.75">
      <c r="C154" s="1"/>
      <c r="D154" s="1"/>
      <c r="E154" s="11"/>
      <c r="F154" s="1"/>
      <c r="G154" s="1"/>
      <c r="H154" s="1"/>
      <c r="I154" s="1"/>
      <c r="J154" s="1"/>
    </row>
    <row r="155" spans="3:10" ht="12.75">
      <c r="C155" s="1"/>
      <c r="D155" s="1"/>
      <c r="E155" s="11"/>
      <c r="F155" s="1"/>
      <c r="G155" s="1"/>
      <c r="H155" s="1"/>
      <c r="I155" s="1"/>
      <c r="J155" s="1"/>
    </row>
    <row r="156" spans="3:10" ht="12.75">
      <c r="C156" s="1"/>
      <c r="D156" s="1"/>
      <c r="E156" s="11"/>
      <c r="F156" s="1"/>
      <c r="G156" s="1"/>
      <c r="H156" s="1"/>
      <c r="I156" s="1"/>
      <c r="J156" s="1"/>
    </row>
    <row r="157" spans="3:10" ht="12.75">
      <c r="C157" s="1"/>
      <c r="D157" s="1"/>
      <c r="E157" s="11"/>
      <c r="F157" s="1"/>
      <c r="G157" s="1"/>
      <c r="H157" s="1"/>
      <c r="I157" s="1"/>
      <c r="J157" s="1"/>
    </row>
    <row r="158" spans="3:10" ht="12.75">
      <c r="C158" s="1"/>
      <c r="D158" s="1"/>
      <c r="E158" s="11"/>
      <c r="F158" s="1"/>
      <c r="G158" s="1"/>
      <c r="H158" s="1"/>
      <c r="I158" s="1"/>
      <c r="J158" s="1"/>
    </row>
    <row r="159" spans="3:10" ht="12.75">
      <c r="C159" s="1"/>
      <c r="D159" s="1"/>
      <c r="E159" s="11"/>
      <c r="F159" s="1"/>
      <c r="G159" s="1"/>
      <c r="H159" s="1"/>
      <c r="I159" s="1"/>
      <c r="J159" s="1"/>
    </row>
    <row r="160" spans="3:10" ht="12.75">
      <c r="C160" s="1"/>
      <c r="D160" s="1"/>
      <c r="E160" s="11"/>
      <c r="F160" s="1"/>
      <c r="G160" s="1"/>
      <c r="H160" s="1"/>
      <c r="I160" s="1"/>
      <c r="J160" s="1"/>
    </row>
    <row r="161" spans="3:10" ht="12.75">
      <c r="C161" s="1"/>
      <c r="D161" s="1"/>
      <c r="E161" s="11"/>
      <c r="F161" s="1"/>
      <c r="G161" s="1"/>
      <c r="H161" s="1"/>
      <c r="I161" s="1"/>
      <c r="J161" s="1"/>
    </row>
    <row r="162" spans="3:10" ht="12.75">
      <c r="C162" s="1"/>
      <c r="D162" s="1"/>
      <c r="E162" s="11"/>
      <c r="F162" s="1"/>
      <c r="G162" s="1"/>
      <c r="H162" s="1"/>
      <c r="I162" s="1"/>
      <c r="J162" s="1"/>
    </row>
    <row r="163" spans="3:10" ht="12.75">
      <c r="C163" s="1"/>
      <c r="D163" s="1"/>
      <c r="E163" s="11"/>
      <c r="F163" s="1"/>
      <c r="G163" s="1"/>
      <c r="H163" s="1"/>
      <c r="I163" s="1"/>
      <c r="J163" s="1"/>
    </row>
    <row r="164" spans="3:10" ht="12.75">
      <c r="C164" s="1"/>
      <c r="D164" s="1"/>
      <c r="E164" s="11"/>
      <c r="F164" s="1"/>
      <c r="G164" s="1"/>
      <c r="H164" s="1"/>
      <c r="I164" s="1"/>
      <c r="J164" s="1"/>
    </row>
    <row r="165" spans="3:10" ht="12.75">
      <c r="C165" s="1"/>
      <c r="D165" s="1"/>
      <c r="E165" s="1"/>
      <c r="F165" s="1"/>
      <c r="G165" s="1"/>
      <c r="H165" s="1"/>
      <c r="I165" s="1"/>
      <c r="J165" s="1"/>
    </row>
    <row r="166" spans="3:10" ht="12.75">
      <c r="C166" s="1"/>
      <c r="D166" s="1"/>
      <c r="E166" s="1"/>
      <c r="F166" s="1"/>
      <c r="G166" s="1"/>
      <c r="H166" s="1"/>
      <c r="I166" s="1"/>
      <c r="J166" s="1"/>
    </row>
    <row r="167" spans="3:10" ht="12.75">
      <c r="C167" s="1"/>
      <c r="D167" s="1"/>
      <c r="E167" s="1"/>
      <c r="F167" s="1"/>
      <c r="G167" s="1"/>
      <c r="H167" s="1"/>
      <c r="I167" s="1"/>
      <c r="J167" s="1"/>
    </row>
  </sheetData>
  <sheetProtection/>
  <mergeCells count="43">
    <mergeCell ref="B2:J2"/>
    <mergeCell ref="B3:J3"/>
    <mergeCell ref="B5:B8"/>
    <mergeCell ref="C5:C8"/>
    <mergeCell ref="D5:D8"/>
    <mergeCell ref="E5:E8"/>
    <mergeCell ref="F5:I6"/>
    <mergeCell ref="J5:J8"/>
    <mergeCell ref="F7:F8"/>
    <mergeCell ref="G7:G8"/>
    <mergeCell ref="H7:H8"/>
    <mergeCell ref="I7:I8"/>
    <mergeCell ref="J67:J68"/>
    <mergeCell ref="B110:C110"/>
    <mergeCell ref="B118:J118"/>
    <mergeCell ref="C123:J123"/>
    <mergeCell ref="C126:D126"/>
    <mergeCell ref="C127:D127"/>
    <mergeCell ref="C128:J128"/>
    <mergeCell ref="C130:D130"/>
    <mergeCell ref="E130:F130"/>
    <mergeCell ref="G130:I130"/>
    <mergeCell ref="C131:D131"/>
    <mergeCell ref="E131:F131"/>
    <mergeCell ref="C132:D132"/>
    <mergeCell ref="E132:F132"/>
    <mergeCell ref="K132:L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C140:D140"/>
    <mergeCell ref="E140:F140"/>
    <mergeCell ref="C137:D137"/>
    <mergeCell ref="E137:F137"/>
    <mergeCell ref="C138:D138"/>
    <mergeCell ref="E138:F138"/>
    <mergeCell ref="C139:D139"/>
    <mergeCell ref="E139:F139"/>
  </mergeCells>
  <printOptions/>
  <pageMargins left="0.2362204724409449" right="0.1968503937007874" top="0.2362204724409449" bottom="0.15748031496062992" header="0.15748031496062992" footer="0.15748031496062992"/>
  <pageSetup fitToHeight="0" fitToWidth="1" horizontalDpi="600" verticalDpi="600" orientation="landscape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Бородина</cp:lastModifiedBy>
  <cp:lastPrinted>2017-06-27T07:25:58Z</cp:lastPrinted>
  <dcterms:created xsi:type="dcterms:W3CDTF">1996-10-08T23:32:33Z</dcterms:created>
  <dcterms:modified xsi:type="dcterms:W3CDTF">2017-09-12T06:08:20Z</dcterms:modified>
  <cp:category/>
  <cp:version/>
  <cp:contentType/>
  <cp:contentStatus/>
</cp:coreProperties>
</file>